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ento_sešit"/>
  <mc:AlternateContent xmlns:mc="http://schemas.openxmlformats.org/markup-compatibility/2006">
    <mc:Choice Requires="x15">
      <x15ac:absPath xmlns:x15ac="http://schemas.microsoft.com/office/spreadsheetml/2010/11/ac" url="R:\Přílohy ke stažení-SK\Žádost o financování\"/>
    </mc:Choice>
  </mc:AlternateContent>
  <xr:revisionPtr revIDLastSave="0" documentId="13_ncr:1_{9ECBC5D2-0242-49C6-A32B-E69F3ABADC81}" xr6:coauthVersionLast="47" xr6:coauthVersionMax="47" xr10:uidLastSave="{00000000-0000-0000-0000-000000000000}"/>
  <bookViews>
    <workbookView xWindow="6615" yWindow="390" windowWidth="14445" windowHeight="16500" tabRatio="823" xr2:uid="{00000000-000D-0000-FFFF-FFFF00000000}"/>
  </bookViews>
  <sheets>
    <sheet name="ŽIADOSŤ" sheetId="15" r:id="rId1"/>
  </sheets>
  <definedNames>
    <definedName name="_xlnm.Print_Area" localSheetId="0">ŽIADOSŤ!$B$11:$U$90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5" l="1"/>
  <c r="P90" i="15"/>
  <c r="J90" i="15"/>
  <c r="C90" i="15"/>
  <c r="J38" i="15"/>
  <c r="G38" i="15"/>
  <c r="B37" i="15"/>
  <c r="L37" i="15"/>
  <c r="L34" i="15"/>
  <c r="J35" i="15"/>
  <c r="G35" i="15"/>
  <c r="B34" i="15"/>
  <c r="B12" i="15"/>
  <c r="G9" i="15" l="1"/>
  <c r="D9" i="15"/>
  <c r="S14" i="15"/>
  <c r="D6" i="15"/>
  <c r="G6" i="15"/>
  <c r="B101" i="15"/>
  <c r="B99" i="15"/>
  <c r="B95" i="15" l="1"/>
  <c r="B14" i="15"/>
  <c r="B22" i="15"/>
  <c r="B78" i="15" l="1"/>
  <c r="L95" i="15"/>
  <c r="J14" i="15" s="1"/>
  <c r="B58" i="15" l="1"/>
  <c r="B23" i="15"/>
  <c r="B97" i="15" l="1"/>
  <c r="B84" i="15" l="1"/>
  <c r="B83" i="15"/>
  <c r="B79" i="15"/>
  <c r="B51" i="15" l="1"/>
  <c r="N31" i="15" l="1"/>
  <c r="B18" i="15" l="1"/>
  <c r="C94" i="15"/>
  <c r="B31" i="15"/>
  <c r="J25" i="15"/>
  <c r="G25" i="15"/>
  <c r="B15" i="15"/>
  <c r="B82" i="15"/>
  <c r="B77" i="15"/>
  <c r="B74" i="15"/>
  <c r="T44" i="15" l="1"/>
  <c r="G44" i="15" l="1"/>
  <c r="L44" i="15" l="1"/>
  <c r="P44" i="15"/>
  <c r="C93" i="15" l="1"/>
  <c r="B49" i="15" l="1"/>
  <c r="B47" i="15"/>
  <c r="B44" i="15"/>
  <c r="B41" i="15"/>
  <c r="N24" i="15"/>
  <c r="L53" i="15" l="1"/>
  <c r="J53" i="15"/>
  <c r="B66" i="15"/>
  <c r="B65" i="15"/>
  <c r="B64" i="15"/>
  <c r="B61" i="15"/>
  <c r="N49" i="15" l="1"/>
  <c r="B55" i="15" l="1"/>
  <c r="B52" i="15"/>
  <c r="P47" i="15"/>
  <c r="N47" i="15"/>
  <c r="L47" i="15"/>
  <c r="J47" i="15"/>
  <c r="G47" i="15"/>
  <c r="U41" i="15"/>
  <c r="S41" i="15"/>
  <c r="P41" i="15"/>
  <c r="N41" i="15"/>
  <c r="L41" i="15"/>
  <c r="J41" i="15"/>
  <c r="G41" i="15"/>
  <c r="J69" i="15"/>
  <c r="N15" i="15"/>
  <c r="B16" i="15"/>
  <c r="B30" i="15" l="1"/>
  <c r="N16" i="15"/>
  <c r="N19" i="15" l="1"/>
  <c r="N62" i="15"/>
  <c r="L62" i="15"/>
  <c r="J62" i="15"/>
  <c r="N59" i="15"/>
  <c r="L59" i="15"/>
  <c r="J59" i="15"/>
  <c r="N56" i="15"/>
  <c r="L56" i="15"/>
  <c r="J56" i="15"/>
  <c r="B27" i="15" l="1"/>
  <c r="B24" i="15"/>
  <c r="B80" i="15"/>
  <c r="B67" i="15"/>
  <c r="N18" i="15"/>
  <c r="B86" i="15"/>
  <c r="B85" i="15"/>
  <c r="B20" i="15"/>
  <c r="B69" i="15" l="1"/>
  <c r="B33" i="15"/>
  <c r="Q70" i="15"/>
  <c r="B70" i="15"/>
  <c r="U49" i="15"/>
  <c r="N28" i="15"/>
  <c r="N29" i="15"/>
  <c r="B29" i="15"/>
  <c r="B28" i="15"/>
  <c r="B19" i="15"/>
  <c r="B17" i="15"/>
  <c r="B75" i="15" l="1"/>
</calcChain>
</file>

<file path=xl/sharedStrings.xml><?xml version="1.0" encoding="utf-8"?>
<sst xmlns="http://schemas.openxmlformats.org/spreadsheetml/2006/main" count="18" uniqueCount="18">
  <si>
    <t>Podklady CZ</t>
  </si>
  <si>
    <t>Obec</t>
  </si>
  <si>
    <t>Kraj</t>
  </si>
  <si>
    <t>Okres</t>
  </si>
  <si>
    <t xml:space="preserve">  Facebook:</t>
  </si>
  <si>
    <t>Kontaktní osoba EUL pro žádost</t>
  </si>
  <si>
    <t>Jméno a příjmení zam. EUL</t>
  </si>
  <si>
    <t>E-mail:</t>
  </si>
  <si>
    <t>Mobi CZ:</t>
  </si>
  <si>
    <t>Mobi SK:</t>
  </si>
  <si>
    <t>Poštovní adresa:</t>
  </si>
  <si>
    <t>Vysoká 273, 269 01 Rakovník</t>
  </si>
  <si>
    <t>Jana Komínková</t>
  </si>
  <si>
    <t>kominkova@euroleasing.cz</t>
  </si>
  <si>
    <t>+420 608 345 108</t>
  </si>
  <si>
    <t>+421 948 441 544</t>
  </si>
  <si>
    <t>CZ</t>
  </si>
  <si>
    <t xml:space="preserve">    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</si>
</sst>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mmmm\ yy;@"/>
    <numFmt numFmtId="165" formatCode="[&lt;=9999999]###\ ##\ ##;##\ ##\ ##\ ##"/>
  </numFmts>
  <fonts count="67"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CE"/>
      <charset val="238"/>
    </font>
    <font>
      <b/>
      <sz val="7"/>
      <color indexed="9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b/>
      <sz val="10"/>
      <name val="Arial CE"/>
      <charset val="238"/>
    </font>
    <font>
      <i/>
      <sz val="7"/>
      <name val="Tahoma"/>
      <family val="2"/>
    </font>
    <font>
      <sz val="7"/>
      <name val="Arial CE"/>
      <charset val="238"/>
    </font>
    <font>
      <b/>
      <sz val="7"/>
      <name val="Arial CE"/>
      <charset val="238"/>
    </font>
    <font>
      <b/>
      <sz val="8"/>
      <name val="Tahoma"/>
      <family val="2"/>
    </font>
    <font>
      <b/>
      <sz val="8"/>
      <color indexed="55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7"/>
      <name val="Tahoma"/>
      <family val="2"/>
    </font>
    <font>
      <sz val="8"/>
      <name val="Arial CE"/>
      <family val="2"/>
      <charset val="238"/>
    </font>
    <font>
      <i/>
      <sz val="7"/>
      <name val="Tahoma"/>
      <family val="2"/>
      <charset val="238"/>
    </font>
    <font>
      <i/>
      <sz val="6"/>
      <name val="Tahoma"/>
      <family val="2"/>
      <charset val="238"/>
    </font>
    <font>
      <sz val="10"/>
      <name val="Tahoma"/>
      <family val="2"/>
      <charset val="238"/>
    </font>
    <font>
      <b/>
      <sz val="7"/>
      <name val="Tahoma"/>
      <family val="2"/>
      <charset val="238"/>
    </font>
    <font>
      <sz val="7"/>
      <name val="Tahoma"/>
      <family val="2"/>
      <charset val="238"/>
    </font>
    <font>
      <b/>
      <i/>
      <sz val="7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i/>
      <sz val="10"/>
      <name val="Arial CE"/>
      <charset val="238"/>
    </font>
    <font>
      <sz val="8"/>
      <name val="Tahoma"/>
      <family val="2"/>
      <charset val="238"/>
    </font>
    <font>
      <sz val="8"/>
      <name val="Arial CE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i/>
      <sz val="6"/>
      <name val="Arial Narrow"/>
      <family val="2"/>
      <charset val="238"/>
    </font>
    <font>
      <b/>
      <sz val="6"/>
      <name val="Tahoma"/>
      <family val="2"/>
      <charset val="238"/>
    </font>
    <font>
      <sz val="6"/>
      <name val="Arial Narrow"/>
      <family val="2"/>
      <charset val="238"/>
    </font>
    <font>
      <sz val="8"/>
      <color theme="0" tint="-0.499984740745262"/>
      <name val="Tahoma"/>
      <family val="2"/>
    </font>
    <font>
      <b/>
      <i/>
      <sz val="6"/>
      <name val="Arial Narrow"/>
      <family val="2"/>
      <charset val="238"/>
    </font>
    <font>
      <sz val="9"/>
      <color rgb="FFFF0000"/>
      <name val="Tahoma"/>
      <family val="2"/>
      <charset val="238"/>
    </font>
    <font>
      <i/>
      <sz val="7"/>
      <name val="Arial CE"/>
      <charset val="238"/>
    </font>
    <font>
      <b/>
      <sz val="7"/>
      <name val="Arial Narrow"/>
      <family val="2"/>
      <charset val="238"/>
    </font>
    <font>
      <b/>
      <sz val="6"/>
      <name val="Arial CE"/>
      <charset val="238"/>
    </font>
    <font>
      <b/>
      <sz val="7"/>
      <name val="Tahoma "/>
      <charset val="238"/>
    </font>
    <font>
      <sz val="7"/>
      <name val="Tahoma "/>
      <charset val="238"/>
    </font>
    <font>
      <b/>
      <sz val="8"/>
      <color theme="0"/>
      <name val="Arial Narrow"/>
      <family val="2"/>
      <charset val="238"/>
    </font>
    <font>
      <i/>
      <sz val="7"/>
      <name val="Arial Narrow"/>
      <family val="2"/>
      <charset val="238"/>
    </font>
    <font>
      <sz val="8"/>
      <color theme="0"/>
      <name val="Arial Black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name val="Arial Narrow"/>
      <family val="2"/>
      <charset val="238"/>
    </font>
    <font>
      <i/>
      <sz val="5"/>
      <name val="Arial Narrow"/>
      <family val="2"/>
      <charset val="238"/>
    </font>
    <font>
      <sz val="10"/>
      <color theme="0"/>
      <name val="Arial Black"/>
      <family val="2"/>
      <charset val="238"/>
    </font>
    <font>
      <sz val="6"/>
      <color theme="0"/>
      <name val="Arial Black"/>
      <family val="2"/>
      <charset val="238"/>
    </font>
    <font>
      <sz val="10"/>
      <color theme="0"/>
      <name val="AvenirNext LT Pro Bold"/>
      <family val="2"/>
    </font>
    <font>
      <sz val="10"/>
      <name val="AvenirNext LT Pro Bold"/>
      <family val="2"/>
    </font>
    <font>
      <b/>
      <sz val="10"/>
      <color theme="0"/>
      <name val="AvenirNext LT Pro Bold"/>
      <family val="2"/>
    </font>
    <font>
      <b/>
      <sz val="7"/>
      <color theme="0"/>
      <name val="Tahoma"/>
      <family val="2"/>
      <charset val="238"/>
    </font>
    <font>
      <sz val="7"/>
      <color theme="0"/>
      <name val="Tahoma"/>
      <family val="2"/>
      <charset val="238"/>
    </font>
    <font>
      <b/>
      <sz val="8"/>
      <name val="Tahoma"/>
      <family val="2"/>
      <charset val="238"/>
    </font>
    <font>
      <b/>
      <sz val="8"/>
      <color theme="0"/>
      <name val="Tahoma"/>
      <family val="2"/>
      <charset val="238"/>
    </font>
    <font>
      <b/>
      <i/>
      <sz val="8"/>
      <color theme="0"/>
      <name val="Tahoma"/>
      <family val="2"/>
      <charset val="238"/>
    </font>
    <font>
      <b/>
      <sz val="7"/>
      <color rgb="FF068777"/>
      <name val="Tahoma"/>
      <family val="2"/>
      <charset val="238"/>
    </font>
    <font>
      <sz val="7"/>
      <color rgb="FF068777"/>
      <name val="Arial CE"/>
      <charset val="238"/>
    </font>
    <font>
      <sz val="8"/>
      <color theme="0"/>
      <name val="Tahoma"/>
      <family val="2"/>
      <charset val="238"/>
    </font>
    <font>
      <sz val="8"/>
      <color rgb="FF000000"/>
      <name val="Segoe UI"/>
      <family val="2"/>
      <charset val="238"/>
    </font>
    <font>
      <sz val="8"/>
      <color indexed="10"/>
      <name val="Tahoma"/>
      <family val="2"/>
      <charset val="238"/>
    </font>
    <font>
      <sz val="18"/>
      <name val="AvenirNext LT Pro Bold"/>
      <family val="2"/>
    </font>
    <font>
      <b/>
      <sz val="9"/>
      <color rgb="FFC7C6C5"/>
      <name val="AvenirNext LT Pro Bold"/>
      <family val="2"/>
      <charset val="238"/>
    </font>
    <font>
      <sz val="8"/>
      <color rgb="FFC7C6C5"/>
      <name val="Tahoma"/>
      <family val="2"/>
      <charset val="238"/>
    </font>
    <font>
      <b/>
      <sz val="10"/>
      <color rgb="FFC7C6C5"/>
      <name val="Arial Narrow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68777"/>
        <bgColor indexed="64"/>
      </patternFill>
    </fill>
    <fill>
      <patternFill patternType="solid">
        <fgColor rgb="FF5555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medium">
        <color rgb="FFFFCD83"/>
      </left>
      <right/>
      <top style="medium">
        <color rgb="FFFFCD83"/>
      </top>
      <bottom style="medium">
        <color rgb="FFFFCD83"/>
      </bottom>
      <diagonal/>
    </border>
    <border>
      <left/>
      <right/>
      <top style="medium">
        <color rgb="FFFFCD83"/>
      </top>
      <bottom style="medium">
        <color rgb="FFFFCD83"/>
      </bottom>
      <diagonal/>
    </border>
    <border>
      <left style="medium">
        <color rgb="FFFFCC99"/>
      </left>
      <right/>
      <top style="medium">
        <color rgb="FFFFCC99"/>
      </top>
      <bottom style="medium">
        <color rgb="FFFFCC99"/>
      </bottom>
      <diagonal/>
    </border>
    <border>
      <left/>
      <right/>
      <top style="medium">
        <color rgb="FFFFCC99"/>
      </top>
      <bottom style="medium">
        <color rgb="FFFFCC99"/>
      </bottom>
      <diagonal/>
    </border>
    <border>
      <left/>
      <right style="medium">
        <color rgb="FFFFCC99"/>
      </right>
      <top style="medium">
        <color rgb="FFFFCC99"/>
      </top>
      <bottom style="medium">
        <color rgb="FFFFCC99"/>
      </bottom>
      <diagonal/>
    </border>
    <border>
      <left style="medium">
        <color rgb="FFE6E6E6"/>
      </left>
      <right/>
      <top style="medium">
        <color rgb="FFE6E6E6"/>
      </top>
      <bottom style="medium">
        <color rgb="FFE6E6E6"/>
      </bottom>
      <diagonal/>
    </border>
    <border>
      <left/>
      <right/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 style="medium">
        <color rgb="FFE6E6E6"/>
      </left>
      <right/>
      <top/>
      <bottom style="medium">
        <color rgb="FFE6E6E6"/>
      </bottom>
      <diagonal/>
    </border>
    <border>
      <left/>
      <right/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rgb="FFE6E6E6"/>
      </left>
      <right/>
      <top/>
      <bottom/>
      <diagonal/>
    </border>
    <border>
      <left/>
      <right style="medium">
        <color rgb="FFE6E6E6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rgb="FFE6E6E6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rgb="FFE6E6E6"/>
      </right>
      <top/>
      <bottom style="medium">
        <color rgb="FFE6E6E6"/>
      </bottom>
      <diagonal/>
    </border>
    <border>
      <left/>
      <right style="thin">
        <color rgb="FFE6E6E6"/>
      </right>
      <top style="medium">
        <color rgb="FFE6E6E6"/>
      </top>
      <bottom/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/>
      <right style="thin">
        <color theme="1" tint="0.24994659260841701"/>
      </right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/>
      <right/>
      <top style="thin">
        <color rgb="FFFFCC99"/>
      </top>
      <bottom style="thin">
        <color rgb="FFFFCC99"/>
      </bottom>
      <diagonal/>
    </border>
    <border>
      <left style="thin">
        <color theme="0" tint="-0.14993743705557422"/>
      </left>
      <right style="thin">
        <color theme="1" tint="0.24994659260841701"/>
      </right>
      <top/>
      <bottom/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rgb="FFE6E6E6"/>
      </bottom>
      <diagonal/>
    </border>
    <border>
      <left/>
      <right style="thin">
        <color theme="0" tint="-0.14993743705557422"/>
      </right>
      <top/>
      <bottom style="medium">
        <color rgb="FFE6E6E6"/>
      </bottom>
      <diagonal/>
    </border>
    <border>
      <left style="medium">
        <color rgb="FFE6E6E6"/>
      </left>
      <right/>
      <top/>
      <bottom style="thin">
        <color rgb="FFE6E6E6"/>
      </bottom>
      <diagonal/>
    </border>
    <border>
      <left/>
      <right style="thin">
        <color theme="0" tint="-0.14993743705557422"/>
      </right>
      <top style="medium">
        <color rgb="FFE6E6E6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/>
      <right/>
      <top style="thin">
        <color rgb="FF626262"/>
      </top>
      <bottom style="thin">
        <color rgb="FF626262"/>
      </bottom>
      <diagonal/>
    </border>
    <border>
      <left/>
      <right/>
      <top/>
      <bottom style="thin">
        <color rgb="FF626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24994659260841701"/>
      </top>
      <bottom style="thin">
        <color rgb="FF626262"/>
      </bottom>
      <diagonal/>
    </border>
    <border>
      <left/>
      <right/>
      <top style="medium">
        <color rgb="FFE6E6E6"/>
      </top>
      <bottom style="thin">
        <color auto="1"/>
      </bottom>
      <diagonal/>
    </border>
    <border>
      <left style="thin">
        <color rgb="FFE6E6E6"/>
      </left>
      <right/>
      <top style="medium">
        <color rgb="FFE6E6E6"/>
      </top>
      <bottom style="thin">
        <color auto="1"/>
      </bottom>
      <diagonal/>
    </border>
    <border>
      <left/>
      <right/>
      <top style="medium">
        <color rgb="FF555555"/>
      </top>
      <bottom/>
      <diagonal/>
    </border>
    <border>
      <left style="thin">
        <color rgb="FF555555"/>
      </left>
      <right/>
      <top style="thin">
        <color rgb="FF555555"/>
      </top>
      <bottom style="thin">
        <color rgb="FF555555"/>
      </bottom>
      <diagonal/>
    </border>
    <border>
      <left/>
      <right/>
      <top style="thin">
        <color rgb="FF555555"/>
      </top>
      <bottom style="thin">
        <color rgb="FF555555"/>
      </bottom>
      <diagonal/>
    </border>
    <border>
      <left/>
      <right style="thin">
        <color rgb="FF555555"/>
      </right>
      <top style="thin">
        <color rgb="FF555555"/>
      </top>
      <bottom style="thin">
        <color rgb="FF555555"/>
      </bottom>
      <diagonal/>
    </border>
    <border>
      <left/>
      <right/>
      <top/>
      <bottom style="thin">
        <color rgb="FF555555"/>
      </bottom>
      <diagonal/>
    </border>
    <border>
      <left/>
      <right/>
      <top style="thin">
        <color auto="1"/>
      </top>
      <bottom/>
      <diagonal/>
    </border>
    <border>
      <left style="medium">
        <color rgb="FFE6E6E6"/>
      </left>
      <right/>
      <top style="thin">
        <color rgb="FF555555"/>
      </top>
      <bottom style="thin">
        <color rgb="FF555555"/>
      </bottom>
      <diagonal/>
    </border>
    <border>
      <left style="thin">
        <color rgb="FFE6E6E6"/>
      </left>
      <right/>
      <top/>
      <bottom style="thin">
        <color rgb="FF555555"/>
      </bottom>
      <diagonal/>
    </border>
    <border>
      <left style="medium">
        <color rgb="FFE6E6E6"/>
      </left>
      <right/>
      <top style="thin">
        <color rgb="FF555555"/>
      </top>
      <bottom/>
      <diagonal/>
    </border>
    <border>
      <left/>
      <right/>
      <top style="thin">
        <color rgb="FF555555"/>
      </top>
      <bottom/>
      <diagonal/>
    </border>
    <border>
      <left style="medium">
        <color rgb="FFE6E6E6"/>
      </left>
      <right/>
      <top/>
      <bottom style="thin">
        <color rgb="FF555555"/>
      </bottom>
      <diagonal/>
    </border>
    <border>
      <left style="medium">
        <color rgb="FFE6E6E6"/>
      </left>
      <right style="medium">
        <color rgb="FFE6E6E6"/>
      </right>
      <top style="thin">
        <color rgb="FF555555"/>
      </top>
      <bottom style="thin">
        <color rgb="FF555555"/>
      </bottom>
      <diagonal/>
    </border>
    <border>
      <left/>
      <right style="medium">
        <color rgb="FFE6E6E6"/>
      </right>
      <top style="thin">
        <color rgb="FF555555"/>
      </top>
      <bottom style="thin">
        <color rgb="FF555555"/>
      </bottom>
      <diagonal/>
    </border>
    <border>
      <left/>
      <right/>
      <top style="thin">
        <color rgb="FF555555"/>
      </top>
      <bottom style="medium">
        <color rgb="FFE6E6E6"/>
      </bottom>
      <diagonal/>
    </border>
    <border>
      <left/>
      <right/>
      <top style="medium">
        <color rgb="FFE6E6E6"/>
      </top>
      <bottom style="thin">
        <color theme="0" tint="-0.24994659260841701"/>
      </bottom>
      <diagonal/>
    </border>
    <border>
      <left/>
      <right/>
      <top style="thin">
        <color rgb="FF555555"/>
      </top>
      <bottom style="thin">
        <color theme="0" tint="-0.24994659260841701"/>
      </bottom>
      <diagonal/>
    </border>
    <border>
      <left style="thin">
        <color theme="0" tint="-0.14993743705557422"/>
      </left>
      <right/>
      <top/>
      <bottom style="thin">
        <color rgb="FF555555"/>
      </bottom>
      <diagonal/>
    </border>
    <border>
      <left/>
      <right style="thin">
        <color theme="0" tint="-0.14990691854609822"/>
      </right>
      <top/>
      <bottom style="thin">
        <color rgb="FF555555"/>
      </bottom>
      <diagonal/>
    </border>
    <border>
      <left style="thin">
        <color theme="0" tint="-0.14993743705557422"/>
      </left>
      <right/>
      <top style="thin">
        <color rgb="FF555555"/>
      </top>
      <bottom/>
      <diagonal/>
    </border>
    <border>
      <left/>
      <right style="thin">
        <color theme="0" tint="-0.14990691854609822"/>
      </right>
      <top style="thin">
        <color rgb="FF555555"/>
      </top>
      <bottom/>
      <diagonal/>
    </border>
    <border>
      <left/>
      <right/>
      <top style="thin">
        <color theme="0" tint="-0.24994659260841701"/>
      </top>
      <bottom style="thin">
        <color rgb="FF555555"/>
      </bottom>
      <diagonal/>
    </border>
    <border>
      <left/>
      <right/>
      <top style="thin">
        <color rgb="FF555555"/>
      </top>
      <bottom style="thin">
        <color rgb="FF626262"/>
      </bottom>
      <diagonal/>
    </border>
    <border>
      <left/>
      <right/>
      <top style="thin">
        <color rgb="FF626262"/>
      </top>
      <bottom style="thin">
        <color rgb="FF555555"/>
      </bottom>
      <diagonal/>
    </border>
    <border>
      <left style="thin">
        <color rgb="FF555555"/>
      </left>
      <right style="thin">
        <color rgb="FF555555"/>
      </right>
      <top style="thin">
        <color rgb="FF555555"/>
      </top>
      <bottom style="thin">
        <color rgb="FF555555"/>
      </bottom>
      <diagonal/>
    </border>
    <border>
      <left/>
      <right/>
      <top/>
      <bottom style="medium">
        <color rgb="FF555555"/>
      </bottom>
      <diagonal/>
    </border>
    <border>
      <left/>
      <right style="thin">
        <color rgb="FFE6E6E6"/>
      </right>
      <top/>
      <bottom style="medium">
        <color rgb="FF555555"/>
      </bottom>
      <diagonal/>
    </border>
    <border>
      <left style="thin">
        <color rgb="FFE6E6E6"/>
      </left>
      <right/>
      <top/>
      <bottom style="medium">
        <color rgb="FF555555"/>
      </bottom>
      <diagonal/>
    </border>
    <border>
      <left/>
      <right/>
      <top style="thin">
        <color theme="0" tint="-0.24994659260841701"/>
      </top>
      <bottom style="medium">
        <color rgb="FF555555"/>
      </bottom>
      <diagonal/>
    </border>
    <border>
      <left style="medium">
        <color rgb="FFE6E6E6"/>
      </left>
      <right/>
      <top/>
      <bottom style="medium">
        <color rgb="FF555555"/>
      </bottom>
      <diagonal/>
    </border>
    <border>
      <left style="medium">
        <color rgb="FFE6E6E6"/>
      </left>
      <right/>
      <top style="medium">
        <color rgb="FFE6E6E6"/>
      </top>
      <bottom style="medium">
        <color rgb="FF555555"/>
      </bottom>
      <diagonal/>
    </border>
    <border>
      <left/>
      <right/>
      <top style="medium">
        <color rgb="FFE6E6E6"/>
      </top>
      <bottom style="medium">
        <color rgb="FF555555"/>
      </bottom>
      <diagonal/>
    </border>
    <border>
      <left/>
      <right style="medium">
        <color rgb="FFE6E6E6"/>
      </right>
      <top style="medium">
        <color rgb="FFE6E6E6"/>
      </top>
      <bottom style="medium">
        <color rgb="FF555555"/>
      </bottom>
      <diagonal/>
    </border>
    <border>
      <left style="medium">
        <color rgb="FFE6E6E6"/>
      </left>
      <right/>
      <top style="thin">
        <color rgb="FF555555"/>
      </top>
      <bottom style="medium">
        <color rgb="FF555555"/>
      </bottom>
      <diagonal/>
    </border>
    <border>
      <left/>
      <right/>
      <top style="thin">
        <color rgb="FF555555"/>
      </top>
      <bottom style="medium">
        <color rgb="FF555555"/>
      </bottom>
      <diagonal/>
    </border>
    <border>
      <left/>
      <right/>
      <top style="thin">
        <color rgb="FF626262"/>
      </top>
      <bottom style="medium">
        <color rgb="FF555555"/>
      </bottom>
      <diagonal/>
    </border>
    <border>
      <left style="thin">
        <color theme="0" tint="-0.14993743705557422"/>
      </left>
      <right/>
      <top/>
      <bottom style="medium">
        <color rgb="FF555555"/>
      </bottom>
      <diagonal/>
    </border>
    <border>
      <left style="thin">
        <color rgb="FFE6E6E6"/>
      </left>
      <right/>
      <top style="thin">
        <color rgb="FFE6E6E6"/>
      </top>
      <bottom style="medium">
        <color rgb="FF555555"/>
      </bottom>
      <diagonal/>
    </border>
    <border>
      <left/>
      <right/>
      <top style="thin">
        <color rgb="FFE6E6E6"/>
      </top>
      <bottom style="medium">
        <color rgb="FF555555"/>
      </bottom>
      <diagonal/>
    </border>
    <border>
      <left style="thin">
        <color rgb="FF555555"/>
      </left>
      <right style="thin">
        <color rgb="FF555555"/>
      </right>
      <top style="thin">
        <color rgb="FF555555"/>
      </top>
      <bottom style="medium">
        <color rgb="FF555555"/>
      </bottom>
      <diagonal/>
    </border>
    <border>
      <left style="thin">
        <color rgb="FF555555"/>
      </left>
      <right/>
      <top/>
      <bottom style="thin">
        <color rgb="FF555555"/>
      </bottom>
      <diagonal/>
    </border>
    <border>
      <left/>
      <right style="thin">
        <color rgb="FF555555"/>
      </right>
      <top/>
      <bottom style="thin">
        <color rgb="FF555555"/>
      </bottom>
      <diagonal/>
    </border>
    <border>
      <left/>
      <right/>
      <top style="medium">
        <color rgb="FF555555"/>
      </top>
      <bottom style="thin">
        <color rgb="FF555555"/>
      </bottom>
      <diagonal/>
    </border>
    <border>
      <left style="thin">
        <color theme="0" tint="-0.14990691854609822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medium">
        <color auto="1"/>
      </bottom>
      <diagonal/>
    </border>
    <border>
      <left style="medium">
        <color theme="0" tint="-4.9989318521683403E-2"/>
      </left>
      <right/>
      <top/>
      <bottom style="medium">
        <color rgb="FF555555"/>
      </bottom>
      <diagonal/>
    </border>
    <border>
      <left/>
      <right style="medium">
        <color theme="0" tint="-4.9989318521683403E-2"/>
      </right>
      <top/>
      <bottom style="medium">
        <color rgb="FF555555"/>
      </bottom>
      <diagonal/>
    </border>
    <border>
      <left style="medium">
        <color theme="0" tint="-0.24994659260841701"/>
      </left>
      <right/>
      <top/>
      <bottom style="medium">
        <color auto="1"/>
      </bottom>
      <diagonal/>
    </border>
    <border>
      <left/>
      <right style="medium">
        <color theme="0" tint="-0.24994659260841701"/>
      </right>
      <top/>
      <bottom style="medium">
        <color auto="1"/>
      </bottom>
      <diagonal/>
    </border>
  </borders>
  <cellStyleXfs count="3">
    <xf numFmtId="0" fontId="0" fillId="0" borderId="0" applyFont="0"/>
    <xf numFmtId="0" fontId="1" fillId="0" borderId="0" applyNumberFormat="0" applyFon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418">
    <xf numFmtId="0" fontId="0" fillId="0" borderId="0" xfId="0"/>
    <xf numFmtId="0" fontId="5" fillId="3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4" borderId="0" xfId="0" applyFont="1" applyFill="1" applyBorder="1" applyAlignment="1" applyProtection="1">
      <protection hidden="1"/>
    </xf>
    <xf numFmtId="0" fontId="14" fillId="4" borderId="0" xfId="0" applyFont="1" applyFill="1" applyBorder="1" applyAlignment="1" applyProtection="1">
      <protection hidden="1"/>
    </xf>
    <xf numFmtId="0" fontId="2" fillId="3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2" fillId="3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Protection="1">
      <protection hidden="1"/>
    </xf>
    <xf numFmtId="0" fontId="27" fillId="3" borderId="0" xfId="0" applyFont="1" applyFill="1" applyProtection="1">
      <protection hidden="1"/>
    </xf>
    <xf numFmtId="0" fontId="27" fillId="0" borderId="0" xfId="0" applyFont="1" applyProtection="1">
      <protection hidden="1"/>
    </xf>
    <xf numFmtId="0" fontId="28" fillId="3" borderId="0" xfId="0" applyFont="1" applyFill="1" applyProtection="1">
      <protection hidden="1"/>
    </xf>
    <xf numFmtId="0" fontId="28" fillId="0" borderId="0" xfId="0" applyFont="1" applyProtection="1">
      <protection hidden="1"/>
    </xf>
    <xf numFmtId="0" fontId="28" fillId="3" borderId="0" xfId="0" applyFont="1" applyFill="1" applyAlignment="1" applyProtection="1">
      <alignment vertical="top"/>
      <protection hidden="1"/>
    </xf>
    <xf numFmtId="0" fontId="28" fillId="0" borderId="0" xfId="0" applyFont="1" applyAlignment="1" applyProtection="1">
      <alignment vertical="top"/>
      <protection hidden="1"/>
    </xf>
    <xf numFmtId="0" fontId="28" fillId="3" borderId="0" xfId="0" applyFont="1" applyFill="1" applyAlignment="1" applyProtection="1">
      <alignment horizontal="justify" vertical="top"/>
      <protection hidden="1"/>
    </xf>
    <xf numFmtId="0" fontId="28" fillId="0" borderId="0" xfId="0" applyFont="1" applyAlignment="1" applyProtection="1">
      <alignment horizontal="justify" vertical="top"/>
      <protection hidden="1"/>
    </xf>
    <xf numFmtId="3" fontId="19" fillId="7" borderId="0" xfId="0" applyNumberFormat="1" applyFont="1" applyFill="1" applyBorder="1" applyAlignment="1" applyProtection="1">
      <alignment horizontal="left" vertical="center" shrinkToFit="1"/>
      <protection locked="0"/>
    </xf>
    <xf numFmtId="0" fontId="22" fillId="7" borderId="0" xfId="0" applyFont="1" applyFill="1" applyBorder="1" applyAlignment="1" applyProtection="1">
      <alignment horizontal="left" vertical="center" shrinkToFit="1"/>
      <protection locked="0"/>
    </xf>
    <xf numFmtId="3" fontId="9" fillId="7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7" borderId="0" xfId="0" applyFont="1" applyFill="1" applyBorder="1" applyAlignment="1" applyProtection="1">
      <alignment horizontal="left" vertical="center" shrinkToFit="1"/>
      <protection locked="0"/>
    </xf>
    <xf numFmtId="0" fontId="16" fillId="7" borderId="8" xfId="0" applyFont="1" applyFill="1" applyBorder="1" applyAlignment="1" applyProtection="1">
      <alignment vertical="center"/>
      <protection hidden="1"/>
    </xf>
    <xf numFmtId="0" fontId="0" fillId="7" borderId="9" xfId="0" applyFill="1" applyBorder="1" applyAlignment="1" applyProtection="1">
      <alignment vertical="center"/>
      <protection hidden="1"/>
    </xf>
    <xf numFmtId="0" fontId="16" fillId="7" borderId="8" xfId="0" applyFont="1" applyFill="1" applyBorder="1" applyAlignment="1" applyProtection="1">
      <alignment vertical="center" wrapText="1"/>
      <protection hidden="1"/>
    </xf>
    <xf numFmtId="0" fontId="8" fillId="7" borderId="9" xfId="0" applyFont="1" applyFill="1" applyBorder="1" applyAlignment="1" applyProtection="1">
      <alignment vertical="center" wrapText="1"/>
      <protection hidden="1"/>
    </xf>
    <xf numFmtId="0" fontId="17" fillId="4" borderId="0" xfId="0" applyFont="1" applyFill="1" applyBorder="1" applyAlignment="1" applyProtection="1">
      <alignment horizontal="left" vertical="center"/>
      <protection hidden="1"/>
    </xf>
    <xf numFmtId="0" fontId="8" fillId="7" borderId="9" xfId="0" applyFont="1" applyFill="1" applyBorder="1" applyAlignment="1" applyProtection="1">
      <alignment vertical="center"/>
      <protection hidden="1"/>
    </xf>
    <xf numFmtId="0" fontId="17" fillId="4" borderId="23" xfId="0" applyFont="1" applyFill="1" applyBorder="1" applyAlignment="1" applyProtection="1">
      <alignment vertical="center"/>
      <protection hidden="1"/>
    </xf>
    <xf numFmtId="0" fontId="19" fillId="2" borderId="27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hidden="1"/>
    </xf>
    <xf numFmtId="0" fontId="29" fillId="4" borderId="0" xfId="0" applyFont="1" applyFill="1" applyBorder="1" applyAlignment="1" applyProtection="1">
      <alignment horizontal="left" vertical="center"/>
      <protection hidden="1"/>
    </xf>
    <xf numFmtId="0" fontId="29" fillId="4" borderId="0" xfId="0" applyFont="1" applyFill="1" applyBorder="1" applyAlignment="1">
      <alignment horizontal="left" vertical="center"/>
    </xf>
    <xf numFmtId="0" fontId="29" fillId="4" borderId="23" xfId="0" applyFont="1" applyFill="1" applyBorder="1" applyAlignment="1">
      <alignment horizontal="left" vertical="center"/>
    </xf>
    <xf numFmtId="0" fontId="23" fillId="4" borderId="23" xfId="0" applyFont="1" applyFill="1" applyBorder="1" applyAlignment="1">
      <alignment vertical="center"/>
    </xf>
    <xf numFmtId="0" fontId="19" fillId="4" borderId="26" xfId="0" applyFont="1" applyFill="1" applyBorder="1" applyAlignment="1" applyProtection="1">
      <alignment horizontal="center" vertical="center"/>
      <protection locked="0"/>
    </xf>
    <xf numFmtId="0" fontId="19" fillId="7" borderId="0" xfId="0" applyFont="1" applyFill="1" applyBorder="1" applyAlignment="1" applyProtection="1">
      <alignment horizontal="left" vertical="center" shrinkToFit="1"/>
      <protection locked="0"/>
    </xf>
    <xf numFmtId="0" fontId="20" fillId="4" borderId="0" xfId="0" applyFont="1" applyFill="1" applyBorder="1" applyAlignment="1" applyProtection="1">
      <alignment vertical="center"/>
      <protection hidden="1"/>
    </xf>
    <xf numFmtId="0" fontId="29" fillId="2" borderId="32" xfId="0" applyFont="1" applyFill="1" applyBorder="1" applyAlignment="1" applyProtection="1">
      <alignment horizontal="left" vertical="center"/>
      <protection hidden="1"/>
    </xf>
    <xf numFmtId="0" fontId="29" fillId="4" borderId="35" xfId="0" applyFont="1" applyFill="1" applyBorder="1" applyAlignment="1" applyProtection="1">
      <alignment vertical="center"/>
      <protection hidden="1"/>
    </xf>
    <xf numFmtId="0" fontId="29" fillId="4" borderId="0" xfId="0" applyFont="1" applyFill="1" applyBorder="1" applyAlignment="1" applyProtection="1">
      <alignment vertical="center"/>
      <protection hidden="1"/>
    </xf>
    <xf numFmtId="0" fontId="29" fillId="4" borderId="32" xfId="0" applyFont="1" applyFill="1" applyBorder="1" applyAlignment="1" applyProtection="1">
      <alignment horizontal="left" vertical="center"/>
      <protection hidden="1"/>
    </xf>
    <xf numFmtId="0" fontId="29" fillId="4" borderId="0" xfId="0" applyFont="1" applyFill="1" applyBorder="1" applyAlignment="1" applyProtection="1">
      <protection hidden="1"/>
    </xf>
    <xf numFmtId="0" fontId="31" fillId="2" borderId="0" xfId="0" applyFont="1" applyFill="1" applyBorder="1" applyAlignment="1" applyProtection="1">
      <alignment horizontal="left" vertical="center"/>
      <protection hidden="1"/>
    </xf>
    <xf numFmtId="0" fontId="29" fillId="2" borderId="34" xfId="0" applyFont="1" applyFill="1" applyBorder="1" applyAlignment="1" applyProtection="1">
      <alignment horizontal="left" vertical="center"/>
      <protection hidden="1"/>
    </xf>
    <xf numFmtId="0" fontId="31" fillId="4" borderId="34" xfId="0" applyFont="1" applyFill="1" applyBorder="1" applyAlignment="1" applyProtection="1">
      <alignment horizontal="left" vertical="center"/>
      <protection hidden="1"/>
    </xf>
    <xf numFmtId="0" fontId="31" fillId="4" borderId="34" xfId="0" applyFont="1" applyFill="1" applyBorder="1" applyAlignment="1" applyProtection="1">
      <alignment vertical="center"/>
      <protection hidden="1"/>
    </xf>
    <xf numFmtId="0" fontId="36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29" fillId="4" borderId="23" xfId="0" applyFont="1" applyFill="1" applyBorder="1" applyAlignment="1" applyProtection="1">
      <alignment horizontal="left" vertical="center"/>
      <protection hidden="1"/>
    </xf>
    <xf numFmtId="0" fontId="23" fillId="4" borderId="23" xfId="0" applyFont="1" applyFill="1" applyBorder="1" applyAlignment="1" applyProtection="1">
      <alignment vertical="center"/>
      <protection hidden="1"/>
    </xf>
    <xf numFmtId="0" fontId="29" fillId="4" borderId="23" xfId="0" applyFont="1" applyFill="1" applyBorder="1" applyAlignment="1" applyProtection="1">
      <alignment vertical="center"/>
      <protection hidden="1"/>
    </xf>
    <xf numFmtId="0" fontId="19" fillId="4" borderId="0" xfId="0" applyFont="1" applyFill="1" applyBorder="1" applyAlignment="1" applyProtection="1">
      <alignment horizontal="left" vertical="center"/>
      <protection hidden="1"/>
    </xf>
    <xf numFmtId="0" fontId="19" fillId="4" borderId="23" xfId="0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29" fillId="4" borderId="37" xfId="0" applyFont="1" applyFill="1" applyBorder="1" applyAlignment="1" applyProtection="1">
      <alignment vertical="center"/>
      <protection hidden="1"/>
    </xf>
    <xf numFmtId="0" fontId="19" fillId="0" borderId="47" xfId="0" applyFont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protection hidden="1"/>
    </xf>
    <xf numFmtId="0" fontId="5" fillId="4" borderId="0" xfId="0" applyFont="1" applyFill="1" applyProtection="1">
      <protection hidden="1"/>
    </xf>
    <xf numFmtId="0" fontId="20" fillId="4" borderId="0" xfId="0" applyFont="1" applyFill="1" applyBorder="1" applyAlignment="1" applyProtection="1">
      <alignment horizontal="left" vertical="center"/>
      <protection hidden="1"/>
    </xf>
    <xf numFmtId="0" fontId="43" fillId="4" borderId="0" xfId="0" applyFont="1" applyFill="1" applyBorder="1" applyAlignment="1" applyProtection="1">
      <alignment horizontal="left" vertical="center" indent="1"/>
      <protection hidden="1"/>
    </xf>
    <xf numFmtId="0" fontId="20" fillId="4" borderId="0" xfId="0" applyFont="1" applyFill="1" applyBorder="1" applyAlignment="1" applyProtection="1">
      <protection hidden="1"/>
    </xf>
    <xf numFmtId="0" fontId="36" fillId="2" borderId="27" xfId="0" applyFont="1" applyFill="1" applyBorder="1" applyAlignment="1" applyProtection="1">
      <alignment horizontal="center" vertical="center"/>
      <protection locked="0"/>
    </xf>
    <xf numFmtId="0" fontId="36" fillId="4" borderId="27" xfId="0" applyFont="1" applyFill="1" applyBorder="1" applyAlignment="1" applyProtection="1">
      <alignment horizontal="center" vertical="center"/>
      <protection locked="0"/>
    </xf>
    <xf numFmtId="0" fontId="29" fillId="4" borderId="25" xfId="0" applyFont="1" applyFill="1" applyBorder="1" applyAlignment="1" applyProtection="1">
      <alignment vertical="center"/>
      <protection hidden="1"/>
    </xf>
    <xf numFmtId="0" fontId="44" fillId="4" borderId="18" xfId="0" applyFont="1" applyFill="1" applyBorder="1" applyAlignment="1" applyProtection="1">
      <alignment horizontal="left" shrinkToFit="1"/>
      <protection hidden="1"/>
    </xf>
    <xf numFmtId="0" fontId="45" fillId="4" borderId="0" xfId="0" applyFont="1" applyFill="1" applyBorder="1" applyAlignment="1" applyProtection="1">
      <alignment horizontal="left" vertical="center"/>
      <protection hidden="1"/>
    </xf>
    <xf numFmtId="0" fontId="29" fillId="4" borderId="32" xfId="0" applyFont="1" applyFill="1" applyBorder="1" applyAlignment="1" applyProtection="1">
      <alignment vertical="center"/>
      <protection hidden="1"/>
    </xf>
    <xf numFmtId="0" fontId="28" fillId="4" borderId="25" xfId="0" applyFont="1" applyFill="1" applyBorder="1" applyAlignment="1" applyProtection="1">
      <protection hidden="1"/>
    </xf>
    <xf numFmtId="0" fontId="29" fillId="4" borderId="18" xfId="0" applyFont="1" applyFill="1" applyBorder="1" applyAlignment="1" applyProtection="1">
      <alignment vertical="center"/>
      <protection hidden="1"/>
    </xf>
    <xf numFmtId="0" fontId="28" fillId="4" borderId="0" xfId="0" applyFont="1" applyFill="1" applyBorder="1" applyAlignment="1" applyProtection="1">
      <alignment vertical="center"/>
      <protection hidden="1"/>
    </xf>
    <xf numFmtId="0" fontId="28" fillId="4" borderId="32" xfId="0" applyFont="1" applyFill="1" applyBorder="1" applyAlignment="1" applyProtection="1">
      <alignment vertical="center"/>
      <protection hidden="1"/>
    </xf>
    <xf numFmtId="0" fontId="28" fillId="4" borderId="18" xfId="0" applyFont="1" applyFill="1" applyBorder="1" applyAlignment="1" applyProtection="1">
      <alignment vertical="center"/>
      <protection hidden="1"/>
    </xf>
    <xf numFmtId="0" fontId="19" fillId="4" borderId="0" xfId="0" applyFont="1" applyFill="1" applyBorder="1" applyAlignment="1" applyProtection="1">
      <alignment horizontal="left" vertical="center" shrinkToFit="1"/>
      <protection locked="0"/>
    </xf>
    <xf numFmtId="0" fontId="40" fillId="10" borderId="53" xfId="0" applyFont="1" applyFill="1" applyBorder="1" applyAlignment="1" applyProtection="1">
      <alignment vertical="center"/>
      <protection hidden="1"/>
    </xf>
    <xf numFmtId="0" fontId="42" fillId="10" borderId="0" xfId="0" applyFont="1" applyFill="1" applyBorder="1" applyAlignment="1" applyProtection="1">
      <alignment vertical="center"/>
      <protection hidden="1"/>
    </xf>
    <xf numFmtId="0" fontId="4" fillId="9" borderId="0" xfId="0" applyFont="1" applyFill="1" applyBorder="1" applyAlignment="1" applyProtection="1">
      <protection hidden="1"/>
    </xf>
    <xf numFmtId="0" fontId="14" fillId="9" borderId="0" xfId="0" applyFont="1" applyFill="1" applyBorder="1" applyAlignment="1" applyProtection="1">
      <protection hidden="1"/>
    </xf>
    <xf numFmtId="0" fontId="2" fillId="9" borderId="0" xfId="0" applyFont="1" applyFill="1" applyAlignment="1" applyProtection="1">
      <protection hidden="1"/>
    </xf>
    <xf numFmtId="0" fontId="51" fillId="9" borderId="0" xfId="0" applyFont="1" applyFill="1" applyBorder="1" applyAlignment="1" applyProtection="1">
      <alignment horizontal="left" vertical="center"/>
      <protection hidden="1"/>
    </xf>
    <xf numFmtId="0" fontId="54" fillId="3" borderId="0" xfId="0" applyFont="1" applyFill="1" applyProtection="1">
      <protection hidden="1"/>
    </xf>
    <xf numFmtId="0" fontId="54" fillId="0" borderId="0" xfId="0" applyFont="1" applyProtection="1">
      <protection hidden="1"/>
    </xf>
    <xf numFmtId="0" fontId="55" fillId="9" borderId="0" xfId="0" applyFont="1" applyFill="1" applyBorder="1" applyAlignment="1" applyProtection="1">
      <alignment horizontal="justify" vertical="center" wrapText="1"/>
      <protection hidden="1"/>
    </xf>
    <xf numFmtId="0" fontId="54" fillId="9" borderId="0" xfId="0" applyFont="1" applyFill="1" applyBorder="1" applyAlignment="1"/>
    <xf numFmtId="0" fontId="52" fillId="9" borderId="0" xfId="0" applyFont="1" applyFill="1" applyBorder="1" applyAlignment="1" applyProtection="1">
      <alignment horizontal="center" shrinkToFit="1"/>
      <protection locked="0"/>
    </xf>
    <xf numFmtId="0" fontId="20" fillId="4" borderId="25" xfId="0" applyFont="1" applyFill="1" applyBorder="1" applyAlignment="1" applyProtection="1">
      <protection hidden="1"/>
    </xf>
    <xf numFmtId="0" fontId="16" fillId="2" borderId="25" xfId="0" applyFont="1" applyFill="1" applyBorder="1" applyAlignment="1" applyProtection="1">
      <alignment vertical="center"/>
      <protection hidden="1"/>
    </xf>
    <xf numFmtId="0" fontId="16" fillId="4" borderId="32" xfId="0" applyFont="1" applyFill="1" applyBorder="1" applyAlignment="1" applyProtection="1">
      <alignment vertical="center"/>
      <protection hidden="1"/>
    </xf>
    <xf numFmtId="0" fontId="19" fillId="4" borderId="27" xfId="0" applyFont="1" applyFill="1" applyBorder="1" applyAlignment="1" applyProtection="1">
      <alignment horizontal="center" vertical="center"/>
      <protection locked="0"/>
    </xf>
    <xf numFmtId="0" fontId="19" fillId="2" borderId="60" xfId="0" applyFont="1" applyFill="1" applyBorder="1" applyAlignment="1" applyProtection="1">
      <alignment shrinkToFit="1"/>
      <protection hidden="1"/>
    </xf>
    <xf numFmtId="0" fontId="22" fillId="0" borderId="60" xfId="0" applyFont="1" applyBorder="1" applyAlignment="1" applyProtection="1">
      <alignment shrinkToFit="1"/>
      <protection hidden="1"/>
    </xf>
    <xf numFmtId="0" fontId="22" fillId="4" borderId="60" xfId="0" applyFont="1" applyFill="1" applyBorder="1" applyAlignment="1" applyProtection="1">
      <alignment shrinkToFit="1"/>
      <protection hidden="1"/>
    </xf>
    <xf numFmtId="0" fontId="17" fillId="2" borderId="55" xfId="0" applyFont="1" applyFill="1" applyBorder="1" applyAlignment="1" applyProtection="1">
      <alignment horizontal="left" vertical="center"/>
      <protection hidden="1"/>
    </xf>
    <xf numFmtId="0" fontId="17" fillId="0" borderId="55" xfId="0" applyFont="1" applyBorder="1" applyAlignment="1" applyProtection="1">
      <alignment horizontal="left" vertical="center"/>
      <protection hidden="1"/>
    </xf>
    <xf numFmtId="0" fontId="17" fillId="4" borderId="55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Border="1" applyAlignment="1" applyProtection="1">
      <alignment horizontal="left" vertical="center"/>
      <protection hidden="1"/>
    </xf>
    <xf numFmtId="0" fontId="20" fillId="4" borderId="44" xfId="0" applyFont="1" applyFill="1" applyBorder="1" applyAlignment="1" applyProtection="1">
      <alignment vertical="center"/>
      <protection hidden="1"/>
    </xf>
    <xf numFmtId="0" fontId="17" fillId="2" borderId="67" xfId="0" applyFont="1" applyFill="1" applyBorder="1" applyAlignment="1" applyProtection="1">
      <alignment vertical="center"/>
      <protection hidden="1"/>
    </xf>
    <xf numFmtId="0" fontId="17" fillId="2" borderId="55" xfId="0" applyFont="1" applyFill="1" applyBorder="1" applyAlignment="1" applyProtection="1">
      <alignment vertical="center"/>
      <protection hidden="1"/>
    </xf>
    <xf numFmtId="0" fontId="17" fillId="4" borderId="55" xfId="0" applyFont="1" applyFill="1" applyBorder="1" applyAlignment="1" applyProtection="1">
      <alignment vertical="center"/>
      <protection hidden="1"/>
    </xf>
    <xf numFmtId="0" fontId="18" fillId="4" borderId="55" xfId="0" applyFont="1" applyFill="1" applyBorder="1" applyAlignment="1" applyProtection="1">
      <alignment vertical="center"/>
      <protection hidden="1"/>
    </xf>
    <xf numFmtId="0" fontId="18" fillId="4" borderId="68" xfId="0" applyFont="1" applyFill="1" applyBorder="1" applyAlignment="1" applyProtection="1">
      <alignment vertical="center"/>
      <protection hidden="1"/>
    </xf>
    <xf numFmtId="0" fontId="19" fillId="4" borderId="25" xfId="0" applyFont="1" applyFill="1" applyBorder="1" applyAlignment="1" applyProtection="1">
      <alignment horizontal="left" vertical="center" shrinkToFit="1"/>
      <protection locked="0"/>
    </xf>
    <xf numFmtId="0" fontId="17" fillId="4" borderId="0" xfId="0" applyFont="1" applyFill="1" applyBorder="1" applyAlignment="1" applyProtection="1">
      <alignment horizontal="left" vertical="center" shrinkToFit="1"/>
      <protection locked="0"/>
    </xf>
    <xf numFmtId="0" fontId="36" fillId="4" borderId="0" xfId="0" applyFont="1" applyFill="1" applyBorder="1" applyAlignment="1" applyProtection="1">
      <alignment horizontal="left" shrinkToFit="1"/>
      <protection hidden="1"/>
    </xf>
    <xf numFmtId="0" fontId="44" fillId="4" borderId="0" xfId="0" applyFont="1" applyFill="1" applyBorder="1" applyAlignment="1" applyProtection="1">
      <alignment horizontal="left" shrinkToFit="1"/>
      <protection hidden="1"/>
    </xf>
    <xf numFmtId="0" fontId="17" fillId="4" borderId="69" xfId="0" applyFont="1" applyFill="1" applyBorder="1" applyAlignment="1" applyProtection="1">
      <alignment vertical="center"/>
      <protection hidden="1"/>
    </xf>
    <xf numFmtId="0" fontId="18" fillId="4" borderId="60" xfId="0" applyFont="1" applyFill="1" applyBorder="1" applyAlignment="1">
      <alignment vertical="center"/>
    </xf>
    <xf numFmtId="0" fontId="18" fillId="4" borderId="60" xfId="0" applyFont="1" applyFill="1" applyBorder="1" applyProtection="1">
      <protection hidden="1"/>
    </xf>
    <xf numFmtId="0" fontId="18" fillId="4" borderId="70" xfId="0" applyFont="1" applyFill="1" applyBorder="1" applyProtection="1">
      <protection hidden="1"/>
    </xf>
    <xf numFmtId="0" fontId="18" fillId="4" borderId="44" xfId="0" applyFont="1" applyFill="1" applyBorder="1" applyProtection="1">
      <protection hidden="1"/>
    </xf>
    <xf numFmtId="0" fontId="19" fillId="4" borderId="67" xfId="0" applyFont="1" applyFill="1" applyBorder="1" applyAlignment="1" applyProtection="1">
      <alignment horizontal="left" vertical="center" shrinkToFit="1"/>
      <protection locked="0"/>
    </xf>
    <xf numFmtId="0" fontId="19" fillId="4" borderId="55" xfId="0" applyFont="1" applyFill="1" applyBorder="1" applyAlignment="1" applyProtection="1">
      <alignment horizontal="left" vertical="center" shrinkToFit="1"/>
      <protection locked="0"/>
    </xf>
    <xf numFmtId="0" fontId="18" fillId="4" borderId="55" xfId="0" applyFont="1" applyFill="1" applyBorder="1" applyProtection="1">
      <protection hidden="1"/>
    </xf>
    <xf numFmtId="0" fontId="18" fillId="4" borderId="68" xfId="0" applyFont="1" applyFill="1" applyBorder="1" applyProtection="1">
      <protection hidden="1"/>
    </xf>
    <xf numFmtId="0" fontId="29" fillId="4" borderId="55" xfId="0" applyFont="1" applyFill="1" applyBorder="1" applyAlignment="1" applyProtection="1">
      <alignment vertical="center"/>
      <protection hidden="1"/>
    </xf>
    <xf numFmtId="0" fontId="29" fillId="4" borderId="69" xfId="0" applyFont="1" applyFill="1" applyBorder="1" applyAlignment="1" applyProtection="1">
      <alignment vertical="center"/>
      <protection hidden="1"/>
    </xf>
    <xf numFmtId="0" fontId="29" fillId="4" borderId="66" xfId="0" applyFont="1" applyFill="1" applyBorder="1" applyAlignment="1" applyProtection="1">
      <alignment vertical="center"/>
      <protection hidden="1"/>
    </xf>
    <xf numFmtId="0" fontId="29" fillId="4" borderId="60" xfId="0" applyFont="1" applyFill="1" applyBorder="1" applyAlignment="1" applyProtection="1">
      <alignment vertical="center"/>
      <protection hidden="1"/>
    </xf>
    <xf numFmtId="0" fontId="28" fillId="4" borderId="66" xfId="0" applyFont="1" applyFill="1" applyBorder="1" applyAlignment="1" applyProtection="1">
      <alignment vertical="center"/>
      <protection hidden="1"/>
    </xf>
    <xf numFmtId="0" fontId="28" fillId="4" borderId="60" xfId="0" applyFont="1" applyFill="1" applyBorder="1" applyAlignment="1" applyProtection="1">
      <alignment vertical="center"/>
      <protection hidden="1"/>
    </xf>
    <xf numFmtId="0" fontId="29" fillId="4" borderId="67" xfId="0" applyFont="1" applyFill="1" applyBorder="1" applyAlignment="1" applyProtection="1">
      <alignment vertical="center"/>
      <protection hidden="1"/>
    </xf>
    <xf numFmtId="0" fontId="29" fillId="4" borderId="71" xfId="0" applyFont="1" applyFill="1" applyBorder="1" applyAlignment="1" applyProtection="1">
      <alignment vertical="center"/>
      <protection hidden="1"/>
    </xf>
    <xf numFmtId="0" fontId="28" fillId="4" borderId="55" xfId="0" applyFont="1" applyFill="1" applyBorder="1" applyAlignment="1" applyProtection="1">
      <alignment vertical="center"/>
      <protection hidden="1"/>
    </xf>
    <xf numFmtId="0" fontId="29" fillId="4" borderId="60" xfId="0" applyFont="1" applyFill="1" applyBorder="1" applyAlignment="1" applyProtection="1">
      <protection hidden="1"/>
    </xf>
    <xf numFmtId="0" fontId="54" fillId="9" borderId="0" xfId="0" applyFont="1" applyFill="1" applyBorder="1" applyAlignment="1" applyProtection="1">
      <alignment horizontal="center" vertical="center" shrinkToFit="1"/>
      <protection locked="0"/>
    </xf>
    <xf numFmtId="0" fontId="58" fillId="9" borderId="24" xfId="0" applyFont="1" applyFill="1" applyBorder="1" applyAlignment="1">
      <alignment vertical="center"/>
    </xf>
    <xf numFmtId="0" fontId="58" fillId="4" borderId="0" xfId="0" applyFont="1" applyFill="1" applyAlignment="1" applyProtection="1">
      <protection hidden="1"/>
    </xf>
    <xf numFmtId="0" fontId="58" fillId="4" borderId="0" xfId="0" applyFont="1" applyFill="1" applyProtection="1">
      <protection hidden="1"/>
    </xf>
    <xf numFmtId="0" fontId="51" fillId="10" borderId="53" xfId="0" applyFont="1" applyFill="1" applyBorder="1" applyAlignment="1" applyProtection="1">
      <alignment vertical="center"/>
      <protection hidden="1"/>
    </xf>
    <xf numFmtId="0" fontId="51" fillId="10" borderId="54" xfId="0" applyFont="1" applyFill="1" applyBorder="1" applyAlignment="1" applyProtection="1">
      <alignment vertical="center"/>
      <protection hidden="1"/>
    </xf>
    <xf numFmtId="0" fontId="29" fillId="4" borderId="75" xfId="0" applyFont="1" applyFill="1" applyBorder="1" applyAlignment="1" applyProtection="1">
      <alignment horizontal="center" vertical="center"/>
      <protection hidden="1"/>
    </xf>
    <xf numFmtId="0" fontId="50" fillId="10" borderId="90" xfId="0" applyFont="1" applyFill="1" applyBorder="1" applyAlignment="1" applyProtection="1">
      <alignment vertical="center"/>
      <protection hidden="1"/>
    </xf>
    <xf numFmtId="0" fontId="42" fillId="10" borderId="55" xfId="0" applyFont="1" applyFill="1" applyBorder="1" applyAlignment="1" applyProtection="1">
      <alignment vertical="center"/>
      <protection hidden="1"/>
    </xf>
    <xf numFmtId="0" fontId="47" fillId="10" borderId="55" xfId="0" applyFont="1" applyFill="1" applyBorder="1" applyAlignment="1" applyProtection="1">
      <alignment vertical="center"/>
      <protection hidden="1"/>
    </xf>
    <xf numFmtId="0" fontId="46" fillId="10" borderId="55" xfId="0" applyFont="1" applyFill="1" applyBorder="1" applyAlignment="1">
      <alignment vertical="center"/>
    </xf>
    <xf numFmtId="0" fontId="46" fillId="10" borderId="91" xfId="0" applyFont="1" applyFill="1" applyBorder="1" applyAlignment="1">
      <alignment vertical="center"/>
    </xf>
    <xf numFmtId="0" fontId="5" fillId="10" borderId="55" xfId="0" applyFont="1" applyFill="1" applyBorder="1" applyAlignment="1" applyProtection="1">
      <alignment vertical="center"/>
      <protection hidden="1"/>
    </xf>
    <xf numFmtId="0" fontId="14" fillId="4" borderId="51" xfId="0" applyFont="1" applyFill="1" applyBorder="1" applyAlignment="1" applyProtection="1">
      <protection hidden="1"/>
    </xf>
    <xf numFmtId="0" fontId="2" fillId="12" borderId="0" xfId="0" applyFont="1" applyFill="1" applyProtection="1">
      <protection hidden="1"/>
    </xf>
    <xf numFmtId="0" fontId="5" fillId="12" borderId="0" xfId="0" applyFont="1" applyFill="1" applyProtection="1">
      <protection hidden="1"/>
    </xf>
    <xf numFmtId="0" fontId="5" fillId="12" borderId="0" xfId="0" applyFont="1" applyFill="1" applyAlignment="1" applyProtection="1">
      <alignment vertical="center"/>
      <protection hidden="1"/>
    </xf>
    <xf numFmtId="0" fontId="28" fillId="12" borderId="0" xfId="0" applyFont="1" applyFill="1" applyAlignment="1" applyProtection="1">
      <alignment vertical="top"/>
      <protection hidden="1"/>
    </xf>
    <xf numFmtId="0" fontId="28" fillId="12" borderId="0" xfId="0" applyFont="1" applyFill="1" applyAlignment="1" applyProtection="1">
      <alignment horizontal="justify" vertical="top"/>
      <protection hidden="1"/>
    </xf>
    <xf numFmtId="0" fontId="28" fillId="12" borderId="0" xfId="0" applyFont="1" applyFill="1" applyProtection="1">
      <protection hidden="1"/>
    </xf>
    <xf numFmtId="0" fontId="27" fillId="12" borderId="0" xfId="0" applyFont="1" applyFill="1" applyProtection="1">
      <protection hidden="1"/>
    </xf>
    <xf numFmtId="0" fontId="15" fillId="12" borderId="0" xfId="0" applyFont="1" applyFill="1" applyBorder="1" applyProtection="1">
      <protection hidden="1"/>
    </xf>
    <xf numFmtId="0" fontId="54" fillId="12" borderId="0" xfId="0" applyFont="1" applyFill="1" applyBorder="1" applyProtection="1">
      <protection hidden="1"/>
    </xf>
    <xf numFmtId="0" fontId="2" fillId="12" borderId="0" xfId="0" applyFont="1" applyFill="1" applyBorder="1" applyProtection="1">
      <protection hidden="1"/>
    </xf>
    <xf numFmtId="0" fontId="5" fillId="12" borderId="0" xfId="0" applyFont="1" applyFill="1" applyAlignment="1" applyProtection="1">
      <protection hidden="1"/>
    </xf>
    <xf numFmtId="0" fontId="8" fillId="12" borderId="0" xfId="0" applyFont="1" applyFill="1" applyAlignment="1" applyProtection="1">
      <alignment vertical="center"/>
      <protection hidden="1"/>
    </xf>
    <xf numFmtId="49" fontId="13" fillId="12" borderId="0" xfId="0" applyNumberFormat="1" applyFont="1" applyFill="1" applyProtection="1">
      <protection hidden="1"/>
    </xf>
    <xf numFmtId="0" fontId="10" fillId="12" borderId="0" xfId="0" applyFont="1" applyFill="1" applyProtection="1">
      <protection hidden="1"/>
    </xf>
    <xf numFmtId="0" fontId="11" fillId="12" borderId="0" xfId="0" applyFont="1" applyFill="1" applyProtection="1">
      <protection hidden="1"/>
    </xf>
    <xf numFmtId="0" fontId="12" fillId="12" borderId="0" xfId="0" applyFont="1" applyFill="1" applyProtection="1">
      <protection hidden="1"/>
    </xf>
    <xf numFmtId="49" fontId="12" fillId="12" borderId="0" xfId="0" applyNumberFormat="1" applyFont="1" applyFill="1" applyProtection="1">
      <protection hidden="1"/>
    </xf>
    <xf numFmtId="49" fontId="13" fillId="12" borderId="0" xfId="0" applyNumberFormat="1" applyFont="1" applyFill="1" applyAlignment="1" applyProtection="1">
      <alignment vertical="center"/>
      <protection hidden="1"/>
    </xf>
    <xf numFmtId="0" fontId="13" fillId="12" borderId="0" xfId="0" applyFont="1" applyFill="1" applyProtection="1">
      <protection hidden="1"/>
    </xf>
    <xf numFmtId="0" fontId="32" fillId="12" borderId="0" xfId="0" applyFont="1" applyFill="1" applyAlignment="1" applyProtection="1">
      <alignment vertical="center"/>
      <protection hidden="1"/>
    </xf>
    <xf numFmtId="0" fontId="54" fillId="12" borderId="0" xfId="0" applyFont="1" applyFill="1" applyProtection="1">
      <protection hidden="1"/>
    </xf>
    <xf numFmtId="0" fontId="5" fillId="12" borderId="0" xfId="0" applyFont="1" applyFill="1" applyBorder="1" applyProtection="1">
      <protection hidden="1"/>
    </xf>
    <xf numFmtId="0" fontId="25" fillId="9" borderId="0" xfId="0" applyFont="1" applyFill="1" applyAlignment="1">
      <alignment vertical="center"/>
    </xf>
    <xf numFmtId="0" fontId="25" fillId="9" borderId="0" xfId="0" applyFont="1" applyFill="1"/>
    <xf numFmtId="0" fontId="2" fillId="11" borderId="0" xfId="0" applyFont="1" applyFill="1" applyProtection="1">
      <protection hidden="1"/>
    </xf>
    <xf numFmtId="0" fontId="25" fillId="11" borderId="0" xfId="0" applyFont="1" applyFill="1"/>
    <xf numFmtId="0" fontId="60" fillId="11" borderId="0" xfId="0" applyFont="1" applyFill="1"/>
    <xf numFmtId="0" fontId="58" fillId="4" borderId="0" xfId="0" applyFont="1" applyFill="1" applyAlignment="1" applyProtection="1">
      <alignment horizontal="left"/>
      <protection hidden="1"/>
    </xf>
    <xf numFmtId="0" fontId="58" fillId="4" borderId="0" xfId="0" applyFont="1" applyFill="1" applyAlignment="1" applyProtection="1">
      <alignment vertical="center"/>
      <protection hidden="1"/>
    </xf>
    <xf numFmtId="0" fontId="2" fillId="11" borderId="94" xfId="0" applyFont="1" applyFill="1" applyBorder="1" applyProtection="1">
      <protection hidden="1"/>
    </xf>
    <xf numFmtId="0" fontId="4" fillId="11" borderId="94" xfId="0" applyFont="1" applyFill="1" applyBorder="1" applyAlignment="1" applyProtection="1">
      <alignment vertical="center"/>
      <protection hidden="1"/>
    </xf>
    <xf numFmtId="0" fontId="2" fillId="11" borderId="94" xfId="0" applyFont="1" applyFill="1" applyBorder="1" applyAlignment="1" applyProtection="1">
      <protection hidden="1"/>
    </xf>
    <xf numFmtId="9" fontId="5" fillId="11" borderId="94" xfId="0" applyNumberFormat="1" applyFont="1" applyFill="1" applyBorder="1" applyAlignment="1" applyProtection="1">
      <alignment horizontal="center" vertical="center"/>
      <protection hidden="1"/>
    </xf>
    <xf numFmtId="0" fontId="10" fillId="12" borderId="0" xfId="0" applyFont="1" applyFill="1" applyAlignment="1" applyProtection="1">
      <alignment horizontal="left"/>
      <protection hidden="1"/>
    </xf>
    <xf numFmtId="0" fontId="5" fillId="12" borderId="0" xfId="0" applyFont="1" applyFill="1" applyBorder="1" applyAlignment="1" applyProtection="1">
      <alignment horizontal="left" wrapText="1"/>
      <protection hidden="1"/>
    </xf>
    <xf numFmtId="0" fontId="0" fillId="12" borderId="0" xfId="0" applyFill="1" applyAlignment="1">
      <alignment horizontal="left" wrapText="1"/>
    </xf>
    <xf numFmtId="0" fontId="5" fillId="12" borderId="0" xfId="0" applyFont="1" applyFill="1" applyBorder="1" applyAlignment="1" applyProtection="1">
      <alignment horizontal="left"/>
      <protection hidden="1"/>
    </xf>
    <xf numFmtId="0" fontId="5" fillId="12" borderId="0" xfId="0" applyFont="1" applyFill="1" applyAlignment="1" applyProtection="1">
      <alignment horizontal="center"/>
      <protection hidden="1"/>
    </xf>
    <xf numFmtId="0" fontId="48" fillId="10" borderId="0" xfId="0" applyFont="1" applyFill="1" applyBorder="1" applyAlignment="1" applyProtection="1">
      <alignment vertical="center"/>
      <protection hidden="1"/>
    </xf>
    <xf numFmtId="0" fontId="56" fillId="4" borderId="0" xfId="0" applyFont="1" applyFill="1" applyBorder="1" applyAlignment="1" applyProtection="1">
      <alignment horizontal="left" vertical="center" wrapText="1"/>
      <protection hidden="1"/>
    </xf>
    <xf numFmtId="0" fontId="57" fillId="4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 applyProtection="1">
      <alignment horizontal="justify" vertical="top" wrapText="1"/>
      <protection hidden="1"/>
    </xf>
    <xf numFmtId="0" fontId="0" fillId="4" borderId="0" xfId="0" applyFill="1" applyAlignment="1">
      <alignment horizontal="justify" vertical="top" wrapText="1"/>
    </xf>
    <xf numFmtId="0" fontId="0" fillId="4" borderId="0" xfId="0" applyFill="1" applyBorder="1" applyAlignment="1">
      <alignment horizontal="justify" vertical="top" wrapText="1"/>
    </xf>
    <xf numFmtId="0" fontId="33" fillId="4" borderId="0" xfId="0" applyFont="1" applyFill="1" applyBorder="1" applyAlignment="1" applyProtection="1">
      <alignment horizontal="justify" vertical="top" wrapText="1"/>
      <protection hidden="1"/>
    </xf>
    <xf numFmtId="0" fontId="61" fillId="4" borderId="0" xfId="0" applyFont="1" applyFill="1" applyBorder="1" applyAlignment="1" applyProtection="1">
      <alignment horizontal="left" vertical="center"/>
      <protection hidden="1"/>
    </xf>
    <xf numFmtId="0" fontId="62" fillId="9" borderId="0" xfId="0" applyFont="1" applyFill="1" applyBorder="1" applyAlignment="1" applyProtection="1">
      <alignment horizontal="left" vertical="center"/>
      <protection hidden="1"/>
    </xf>
    <xf numFmtId="0" fontId="63" fillId="9" borderId="0" xfId="0" applyFont="1" applyFill="1" applyAlignment="1" applyProtection="1">
      <alignment vertical="center"/>
      <protection hidden="1"/>
    </xf>
    <xf numFmtId="0" fontId="64" fillId="9" borderId="0" xfId="0" applyFont="1" applyFill="1" applyBorder="1" applyAlignment="1" applyProtection="1">
      <alignment horizontal="left" vertical="center" indent="1"/>
      <protection hidden="1"/>
    </xf>
    <xf numFmtId="0" fontId="16" fillId="7" borderId="80" xfId="0" applyFont="1" applyFill="1" applyBorder="1" applyAlignment="1" applyProtection="1">
      <alignment vertical="center"/>
      <protection hidden="1"/>
    </xf>
    <xf numFmtId="0" fontId="0" fillId="7" borderId="81" xfId="0" applyFill="1" applyBorder="1" applyAlignment="1" applyProtection="1">
      <alignment vertical="center"/>
      <protection hidden="1"/>
    </xf>
    <xf numFmtId="0" fontId="16" fillId="7" borderId="43" xfId="0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43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93" xfId="0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7" fillId="7" borderId="19" xfId="0" applyFont="1" applyFill="1" applyBorder="1" applyAlignment="1" applyProtection="1">
      <alignment vertical="center"/>
      <protection hidden="1"/>
    </xf>
    <xf numFmtId="0" fontId="0" fillId="7" borderId="0" xfId="0" applyFill="1" applyBorder="1" applyAlignment="1" applyProtection="1">
      <alignment vertical="center"/>
      <protection hidden="1"/>
    </xf>
    <xf numFmtId="3" fontId="30" fillId="0" borderId="74" xfId="0" applyNumberFormat="1" applyFont="1" applyBorder="1" applyAlignment="1" applyProtection="1">
      <alignment horizontal="left" vertical="center" shrinkToFit="1"/>
      <protection locked="0"/>
    </xf>
    <xf numFmtId="0" fontId="37" fillId="0" borderId="74" xfId="0" applyFont="1" applyBorder="1" applyAlignment="1" applyProtection="1">
      <alignment horizontal="left" vertical="center" shrinkToFit="1"/>
      <protection locked="0"/>
    </xf>
    <xf numFmtId="3" fontId="30" fillId="0" borderId="89" xfId="0" applyNumberFormat="1" applyFont="1" applyBorder="1" applyAlignment="1" applyProtection="1">
      <alignment horizontal="left" vertical="center" shrinkToFit="1"/>
      <protection locked="0"/>
    </xf>
    <xf numFmtId="0" fontId="37" fillId="0" borderId="89" xfId="0" applyFont="1" applyBorder="1" applyAlignment="1" applyProtection="1">
      <alignment horizontal="left" vertical="center" shrinkToFit="1"/>
      <protection locked="0"/>
    </xf>
    <xf numFmtId="0" fontId="7" fillId="7" borderId="53" xfId="0" applyFont="1" applyFill="1" applyBorder="1" applyAlignment="1" applyProtection="1">
      <alignment vertical="center"/>
      <protection hidden="1"/>
    </xf>
    <xf numFmtId="0" fontId="0" fillId="7" borderId="53" xfId="0" applyFill="1" applyBorder="1" applyAlignment="1" applyProtection="1">
      <alignment vertical="center"/>
      <protection hidden="1"/>
    </xf>
    <xf numFmtId="3" fontId="7" fillId="7" borderId="53" xfId="0" applyNumberFormat="1" applyFont="1" applyFill="1" applyBorder="1" applyAlignment="1" applyProtection="1">
      <alignment horizontal="left" vertical="center"/>
      <protection hidden="1"/>
    </xf>
    <xf numFmtId="0" fontId="0" fillId="7" borderId="53" xfId="0" applyFill="1" applyBorder="1" applyAlignment="1" applyProtection="1">
      <alignment horizontal="left" vertical="center"/>
      <protection hidden="1"/>
    </xf>
    <xf numFmtId="3" fontId="19" fillId="4" borderId="45" xfId="0" applyNumberFormat="1" applyFont="1" applyFill="1" applyBorder="1" applyAlignment="1" applyProtection="1">
      <alignment horizontal="left" vertical="center"/>
      <protection locked="0"/>
    </xf>
    <xf numFmtId="3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89" xfId="0" applyFont="1" applyBorder="1" applyAlignment="1" applyProtection="1">
      <alignment horizontal="left" vertical="center" shrinkToFit="1"/>
      <protection locked="0"/>
    </xf>
    <xf numFmtId="0" fontId="34" fillId="12" borderId="5" xfId="0" applyFont="1" applyFill="1" applyBorder="1" applyAlignment="1" applyProtection="1">
      <alignment horizontal="center" vertical="center"/>
      <protection locked="0"/>
    </xf>
    <xf numFmtId="0" fontId="34" fillId="12" borderId="6" xfId="0" applyFont="1" applyFill="1" applyBorder="1" applyAlignment="1" applyProtection="1">
      <alignment horizontal="center" vertical="center"/>
      <protection locked="0"/>
    </xf>
    <xf numFmtId="0" fontId="34" fillId="12" borderId="7" xfId="0" applyFont="1" applyFill="1" applyBorder="1" applyAlignment="1" applyProtection="1">
      <alignment horizontal="center" vertical="center"/>
      <protection locked="0"/>
    </xf>
    <xf numFmtId="0" fontId="50" fillId="10" borderId="55" xfId="0" applyFont="1" applyFill="1" applyBorder="1" applyAlignment="1" applyProtection="1">
      <alignment vertical="center"/>
      <protection hidden="1"/>
    </xf>
    <xf numFmtId="0" fontId="49" fillId="0" borderId="55" xfId="0" applyFont="1" applyBorder="1" applyAlignment="1">
      <alignment vertical="center"/>
    </xf>
    <xf numFmtId="0" fontId="19" fillId="0" borderId="6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55" xfId="0" applyFont="1" applyBorder="1" applyAlignment="1" applyProtection="1">
      <alignment horizontal="left" vertical="center"/>
      <protection locked="0"/>
    </xf>
    <xf numFmtId="0" fontId="16" fillId="7" borderId="11" xfId="0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9" fillId="6" borderId="21" xfId="0" applyFont="1" applyFill="1" applyBorder="1" applyAlignment="1" applyProtection="1">
      <alignment horizontal="justify" vertical="top" wrapText="1"/>
      <protection hidden="1"/>
    </xf>
    <xf numFmtId="0" fontId="0" fillId="0" borderId="0" xfId="0" applyBorder="1" applyAlignment="1">
      <alignment horizontal="justify" vertical="top" wrapText="1"/>
    </xf>
    <xf numFmtId="0" fontId="0" fillId="0" borderId="22" xfId="0" applyBorder="1" applyAlignment="1">
      <alignment horizontal="justify" vertical="top" wrapText="1"/>
    </xf>
    <xf numFmtId="0" fontId="0" fillId="4" borderId="0" xfId="0" applyFill="1" applyBorder="1" applyAlignment="1"/>
    <xf numFmtId="0" fontId="0" fillId="4" borderId="23" xfId="0" applyFill="1" applyBorder="1" applyAlignment="1"/>
    <xf numFmtId="0" fontId="36" fillId="4" borderId="86" xfId="0" applyFont="1" applyFill="1" applyBorder="1" applyAlignment="1" applyProtection="1">
      <alignment horizontal="left" vertical="center" shrinkToFit="1"/>
      <protection locked="0"/>
    </xf>
    <xf numFmtId="0" fontId="36" fillId="4" borderId="75" xfId="0" applyFont="1" applyFill="1" applyBorder="1" applyAlignment="1" applyProtection="1">
      <alignment horizontal="left" vertical="center" shrinkToFit="1"/>
      <protection locked="0"/>
    </xf>
    <xf numFmtId="0" fontId="44" fillId="4" borderId="75" xfId="0" applyFont="1" applyFill="1" applyBorder="1" applyAlignment="1" applyProtection="1">
      <alignment horizontal="left" vertical="center" shrinkToFit="1"/>
      <protection locked="0"/>
    </xf>
    <xf numFmtId="0" fontId="38" fillId="4" borderId="87" xfId="0" applyFont="1" applyFill="1" applyBorder="1" applyAlignment="1" applyProtection="1">
      <alignment horizontal="left" vertical="center" shrinkToFit="1"/>
      <protection locked="0"/>
    </xf>
    <xf numFmtId="0" fontId="39" fillId="0" borderId="88" xfId="0" applyFont="1" applyBorder="1" applyAlignment="1" applyProtection="1">
      <alignment horizontal="left" vertical="center" shrinkToFit="1"/>
      <protection locked="0"/>
    </xf>
    <xf numFmtId="0" fontId="39" fillId="0" borderId="75" xfId="0" applyFont="1" applyBorder="1" applyAlignment="1" applyProtection="1">
      <alignment horizontal="left" vertical="center" shrinkToFit="1"/>
      <protection locked="0"/>
    </xf>
    <xf numFmtId="3" fontId="7" fillId="7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 vertical="center"/>
    </xf>
    <xf numFmtId="0" fontId="6" fillId="0" borderId="74" xfId="0" applyFont="1" applyBorder="1" applyAlignment="1" applyProtection="1">
      <alignment horizontal="left" vertical="center" shrinkToFit="1"/>
      <protection locked="0"/>
    </xf>
    <xf numFmtId="0" fontId="28" fillId="0" borderId="75" xfId="0" applyFont="1" applyBorder="1" applyAlignment="1" applyProtection="1">
      <alignment horizontal="left" vertical="center" shrinkToFit="1"/>
      <protection locked="0"/>
    </xf>
    <xf numFmtId="0" fontId="16" fillId="7" borderId="8" xfId="0" applyFont="1" applyFill="1" applyBorder="1" applyAlignment="1" applyProtection="1">
      <alignment vertical="center"/>
      <protection hidden="1"/>
    </xf>
    <xf numFmtId="0" fontId="0" fillId="7" borderId="9" xfId="0" applyFill="1" applyBorder="1" applyAlignment="1" applyProtection="1">
      <alignment vertical="center"/>
      <protection hidden="1"/>
    </xf>
    <xf numFmtId="0" fontId="19" fillId="2" borderId="19" xfId="0" applyFont="1" applyFill="1" applyBorder="1" applyAlignment="1" applyProtection="1">
      <alignment horizontal="left" vertical="center" shrinkToFit="1"/>
      <protection locked="0"/>
    </xf>
    <xf numFmtId="0" fontId="19" fillId="2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48" xfId="0" applyFont="1" applyBorder="1" applyAlignment="1" applyProtection="1">
      <alignment horizontal="left" vertical="center" shrinkToFit="1"/>
      <protection locked="0"/>
    </xf>
    <xf numFmtId="0" fontId="19" fillId="2" borderId="83" xfId="0" applyFont="1" applyFill="1" applyBorder="1" applyAlignment="1" applyProtection="1">
      <alignment horizontal="left" vertical="center" shrinkToFit="1"/>
      <protection locked="0"/>
    </xf>
    <xf numFmtId="0" fontId="19" fillId="2" borderId="84" xfId="0" applyFont="1" applyFill="1" applyBorder="1" applyAlignment="1" applyProtection="1">
      <alignment horizontal="left" vertical="center" shrinkToFit="1"/>
      <protection locked="0"/>
    </xf>
    <xf numFmtId="0" fontId="6" fillId="0" borderId="84" xfId="0" applyFont="1" applyBorder="1" applyAlignment="1" applyProtection="1">
      <alignment horizontal="left" vertical="center" shrinkToFit="1"/>
      <protection locked="0"/>
    </xf>
    <xf numFmtId="0" fontId="16" fillId="7" borderId="85" xfId="0" applyFont="1" applyFill="1" applyBorder="1" applyAlignment="1" applyProtection="1">
      <alignment horizontal="right" vertical="center"/>
      <protection hidden="1"/>
    </xf>
    <xf numFmtId="165" fontId="19" fillId="2" borderId="84" xfId="0" applyNumberFormat="1" applyFont="1" applyFill="1" applyBorder="1" applyAlignment="1" applyProtection="1">
      <alignment horizontal="left" vertical="center" shrinkToFit="1"/>
      <protection locked="0"/>
    </xf>
    <xf numFmtId="0" fontId="21" fillId="7" borderId="60" xfId="0" applyFont="1" applyFill="1" applyBorder="1" applyAlignment="1" applyProtection="1">
      <alignment horizontal="right" vertical="center"/>
      <protection hidden="1"/>
    </xf>
    <xf numFmtId="0" fontId="16" fillId="7" borderId="60" xfId="0" applyFont="1" applyFill="1" applyBorder="1" applyAlignment="1" applyProtection="1">
      <alignment horizontal="right" vertical="center"/>
      <protection hidden="1"/>
    </xf>
    <xf numFmtId="165" fontId="19" fillId="4" borderId="53" xfId="0" applyNumberFormat="1" applyFont="1" applyFill="1" applyBorder="1" applyAlignment="1" applyProtection="1">
      <alignment horizontal="left" vertical="center" shrinkToFit="1"/>
      <protection locked="0"/>
    </xf>
    <xf numFmtId="0" fontId="16" fillId="7" borderId="11" xfId="0" applyFont="1" applyFill="1" applyBorder="1" applyAlignment="1" applyProtection="1">
      <alignment vertical="center"/>
      <protection hidden="1"/>
    </xf>
    <xf numFmtId="0" fontId="0" fillId="7" borderId="12" xfId="0" applyFill="1" applyBorder="1" applyAlignment="1" applyProtection="1">
      <alignment vertical="center"/>
      <protection hidden="1"/>
    </xf>
    <xf numFmtId="0" fontId="0" fillId="7" borderId="13" xfId="0" applyFill="1" applyBorder="1" applyAlignment="1" applyProtection="1">
      <alignment vertical="center"/>
      <protection hidden="1"/>
    </xf>
    <xf numFmtId="0" fontId="0" fillId="7" borderId="19" xfId="0" applyFill="1" applyBorder="1" applyAlignment="1" applyProtection="1">
      <alignment vertical="center"/>
      <protection hidden="1"/>
    </xf>
    <xf numFmtId="0" fontId="0" fillId="7" borderId="0" xfId="0" applyFill="1" applyAlignment="1" applyProtection="1">
      <alignment vertical="center"/>
      <protection hidden="1"/>
    </xf>
    <xf numFmtId="0" fontId="0" fillId="7" borderId="20" xfId="0" applyFill="1" applyBorder="1" applyAlignment="1" applyProtection="1">
      <alignment vertical="center"/>
      <protection hidden="1"/>
    </xf>
    <xf numFmtId="0" fontId="0" fillId="7" borderId="14" xfId="0" applyFill="1" applyBorder="1" applyAlignment="1" applyProtection="1">
      <alignment vertical="center"/>
      <protection hidden="1"/>
    </xf>
    <xf numFmtId="0" fontId="0" fillId="7" borderId="15" xfId="0" applyFill="1" applyBorder="1" applyAlignment="1" applyProtection="1">
      <alignment vertical="center"/>
      <protection hidden="1"/>
    </xf>
    <xf numFmtId="0" fontId="0" fillId="7" borderId="16" xfId="0" applyFill="1" applyBorder="1" applyAlignment="1" applyProtection="1">
      <alignment vertical="center"/>
      <protection hidden="1"/>
    </xf>
    <xf numFmtId="0" fontId="19" fillId="2" borderId="59" xfId="0" applyFont="1" applyFill="1" applyBorder="1" applyAlignment="1" applyProtection="1">
      <alignment shrinkToFit="1"/>
      <protection hidden="1"/>
    </xf>
    <xf numFmtId="0" fontId="18" fillId="0" borderId="19" xfId="0" applyFont="1" applyBorder="1" applyAlignment="1" applyProtection="1">
      <protection hidden="1"/>
    </xf>
    <xf numFmtId="0" fontId="18" fillId="0" borderId="61" xfId="0" applyFont="1" applyBorder="1" applyAlignment="1" applyProtection="1">
      <protection hidden="1"/>
    </xf>
    <xf numFmtId="0" fontId="16" fillId="7" borderId="0" xfId="0" applyFont="1" applyFill="1" applyBorder="1" applyAlignment="1" applyProtection="1">
      <alignment horizontal="right" vertical="center"/>
      <protection hidden="1"/>
    </xf>
    <xf numFmtId="0" fontId="35" fillId="7" borderId="0" xfId="0" applyFont="1" applyFill="1" applyBorder="1" applyAlignment="1" applyProtection="1">
      <alignment horizontal="right" vertical="center"/>
      <protection hidden="1"/>
    </xf>
    <xf numFmtId="0" fontId="35" fillId="7" borderId="30" xfId="0" applyFont="1" applyFill="1" applyBorder="1" applyAlignment="1" applyProtection="1">
      <alignment horizontal="right" vertical="center"/>
      <protection hidden="1"/>
    </xf>
    <xf numFmtId="164" fontId="19" fillId="0" borderId="60" xfId="0" applyNumberFormat="1" applyFont="1" applyBorder="1" applyAlignment="1" applyProtection="1">
      <alignment horizontal="left" vertical="center" shrinkToFit="1"/>
      <protection locked="0"/>
    </xf>
    <xf numFmtId="164" fontId="8" fillId="0" borderId="60" xfId="0" applyNumberFormat="1" applyFont="1" applyBorder="1" applyAlignment="1" applyProtection="1">
      <alignment horizontal="left" vertical="center" shrinkToFit="1"/>
      <protection locked="0"/>
    </xf>
    <xf numFmtId="164" fontId="8" fillId="0" borderId="0" xfId="0" applyNumberFormat="1" applyFont="1" applyBorder="1" applyAlignment="1" applyProtection="1">
      <alignment horizontal="left" vertical="center" shrinkToFit="1"/>
      <protection locked="0"/>
    </xf>
    <xf numFmtId="164" fontId="8" fillId="0" borderId="55" xfId="0" applyNumberFormat="1" applyFont="1" applyBorder="1" applyAlignment="1" applyProtection="1">
      <alignment horizontal="left" vertical="center" shrinkToFit="1"/>
      <protection locked="0"/>
    </xf>
    <xf numFmtId="0" fontId="19" fillId="4" borderId="57" xfId="0" applyFont="1" applyFill="1" applyBorder="1" applyAlignment="1" applyProtection="1">
      <alignment horizontal="left" vertical="center" shrinkToFit="1"/>
      <protection locked="0"/>
    </xf>
    <xf numFmtId="0" fontId="19" fillId="4" borderId="53" xfId="0" applyFont="1" applyFill="1" applyBorder="1" applyAlignment="1" applyProtection="1">
      <alignment horizontal="left" vertical="center" shrinkToFit="1"/>
      <protection locked="0"/>
    </xf>
    <xf numFmtId="0" fontId="19" fillId="4" borderId="77" xfId="0" applyFont="1" applyFill="1" applyBorder="1" applyAlignment="1" applyProtection="1">
      <alignment horizontal="left" vertical="center" shrinkToFit="1"/>
      <protection locked="0"/>
    </xf>
    <xf numFmtId="0" fontId="19" fillId="4" borderId="75" xfId="0" applyFont="1" applyFill="1" applyBorder="1" applyAlignment="1" applyProtection="1">
      <alignment horizontal="left" vertical="center" shrinkToFit="1"/>
      <protection locked="0"/>
    </xf>
    <xf numFmtId="0" fontId="6" fillId="4" borderId="75" xfId="0" applyFont="1" applyFill="1" applyBorder="1" applyAlignment="1" applyProtection="1">
      <alignment horizontal="left" vertical="center" shrinkToFit="1"/>
      <protection locked="0"/>
    </xf>
    <xf numFmtId="0" fontId="6" fillId="4" borderId="78" xfId="0" applyFont="1" applyFill="1" applyBorder="1" applyAlignment="1" applyProtection="1">
      <alignment horizontal="left" vertical="center" shrinkToFit="1"/>
      <protection locked="0"/>
    </xf>
    <xf numFmtId="0" fontId="48" fillId="10" borderId="0" xfId="0" applyFont="1" applyFill="1" applyBorder="1" applyAlignment="1" applyProtection="1">
      <alignment vertical="center"/>
      <protection hidden="1"/>
    </xf>
    <xf numFmtId="0" fontId="16" fillId="7" borderId="23" xfId="0" applyFont="1" applyFill="1" applyBorder="1" applyAlignment="1" applyProtection="1">
      <alignment horizontal="right" vertical="center"/>
      <protection hidden="1"/>
    </xf>
    <xf numFmtId="0" fontId="24" fillId="7" borderId="23" xfId="0" applyFont="1" applyFill="1" applyBorder="1" applyAlignment="1" applyProtection="1">
      <alignment horizontal="right" vertical="center"/>
      <protection hidden="1"/>
    </xf>
    <xf numFmtId="0" fontId="6" fillId="4" borderId="53" xfId="0" applyFont="1" applyFill="1" applyBorder="1" applyAlignment="1" applyProtection="1">
      <alignment horizontal="left" vertical="center" shrinkToFit="1"/>
      <protection locked="0"/>
    </xf>
    <xf numFmtId="0" fontId="16" fillId="7" borderId="0" xfId="0" applyFont="1" applyFill="1" applyBorder="1" applyAlignment="1" applyProtection="1">
      <alignment vertical="center"/>
      <protection hidden="1"/>
    </xf>
    <xf numFmtId="0" fontId="16" fillId="7" borderId="75" xfId="0" applyFont="1" applyFill="1" applyBorder="1" applyAlignment="1" applyProtection="1">
      <alignment vertical="center"/>
      <protection hidden="1"/>
    </xf>
    <xf numFmtId="0" fontId="0" fillId="7" borderId="75" xfId="0" applyFill="1" applyBorder="1" applyAlignment="1" applyProtection="1">
      <alignment vertical="center"/>
      <protection hidden="1"/>
    </xf>
    <xf numFmtId="0" fontId="0" fillId="7" borderId="76" xfId="0" applyFill="1" applyBorder="1" applyAlignment="1" applyProtection="1">
      <alignment vertical="center"/>
      <protection hidden="1"/>
    </xf>
    <xf numFmtId="0" fontId="21" fillId="7" borderId="14" xfId="0" applyFont="1" applyFill="1" applyBorder="1" applyAlignment="1" applyProtection="1">
      <alignment vertical="center"/>
      <protection hidden="1"/>
    </xf>
    <xf numFmtId="0" fontId="6" fillId="7" borderId="15" xfId="0" applyFont="1" applyFill="1" applyBorder="1" applyAlignment="1" applyProtection="1">
      <alignment vertical="center"/>
      <protection hidden="1"/>
    </xf>
    <xf numFmtId="0" fontId="16" fillId="7" borderId="65" xfId="0" applyFont="1" applyFill="1" applyBorder="1" applyAlignment="1" applyProtection="1">
      <alignment horizontal="right" vertical="center"/>
      <protection hidden="1"/>
    </xf>
    <xf numFmtId="0" fontId="24" fillId="7" borderId="65" xfId="0" applyFont="1" applyFill="1" applyBorder="1" applyAlignment="1" applyProtection="1">
      <alignment horizontal="right" vertical="center"/>
      <protection hidden="1"/>
    </xf>
    <xf numFmtId="0" fontId="0" fillId="7" borderId="82" xfId="0" applyFill="1" applyBorder="1" applyAlignment="1" applyProtection="1">
      <alignment vertical="center"/>
      <protection hidden="1"/>
    </xf>
    <xf numFmtId="0" fontId="29" fillId="6" borderId="96" xfId="0" applyFont="1" applyFill="1" applyBorder="1" applyAlignment="1" applyProtection="1">
      <alignment horizontal="justify" vertical="top" wrapText="1"/>
      <protection hidden="1"/>
    </xf>
    <xf numFmtId="0" fontId="0" fillId="0" borderId="75" xfId="0" applyBorder="1" applyAlignment="1">
      <alignment horizontal="justify" vertical="top" wrapText="1"/>
    </xf>
    <xf numFmtId="0" fontId="0" fillId="0" borderId="97" xfId="0" applyBorder="1" applyAlignment="1">
      <alignment horizontal="justify" vertical="top" wrapText="1"/>
    </xf>
    <xf numFmtId="0" fontId="33" fillId="6" borderId="96" xfId="0" applyFont="1" applyFill="1" applyBorder="1" applyAlignment="1" applyProtection="1">
      <alignment horizontal="justify" vertical="top" wrapText="1"/>
      <protection hidden="1"/>
    </xf>
    <xf numFmtId="0" fontId="16" fillId="7" borderId="38" xfId="0" applyFont="1" applyFill="1" applyBorder="1" applyAlignment="1" applyProtection="1">
      <alignment vertical="center"/>
      <protection hidden="1"/>
    </xf>
    <xf numFmtId="0" fontId="23" fillId="7" borderId="0" xfId="0" applyFont="1" applyFill="1" applyBorder="1" applyAlignment="1">
      <alignment vertical="center"/>
    </xf>
    <xf numFmtId="0" fontId="23" fillId="7" borderId="33" xfId="0" applyFont="1" applyFill="1" applyBorder="1" applyAlignment="1">
      <alignment vertical="center"/>
    </xf>
    <xf numFmtId="0" fontId="23" fillId="7" borderId="38" xfId="0" applyFont="1" applyFill="1" applyBorder="1" applyAlignment="1">
      <alignment vertical="center"/>
    </xf>
    <xf numFmtId="0" fontId="23" fillId="7" borderId="39" xfId="0" applyFont="1" applyFill="1" applyBorder="1" applyAlignment="1">
      <alignment vertical="center"/>
    </xf>
    <xf numFmtId="0" fontId="23" fillId="7" borderId="15" xfId="0" applyFont="1" applyFill="1" applyBorder="1" applyAlignment="1">
      <alignment vertical="center"/>
    </xf>
    <xf numFmtId="0" fontId="23" fillId="7" borderId="40" xfId="0" applyFont="1" applyFill="1" applyBorder="1" applyAlignment="1">
      <alignment vertical="center"/>
    </xf>
    <xf numFmtId="0" fontId="36" fillId="4" borderId="25" xfId="0" applyFont="1" applyFill="1" applyBorder="1" applyAlignment="1" applyProtection="1">
      <alignment horizontal="left" shrinkToFit="1"/>
      <protection hidden="1"/>
    </xf>
    <xf numFmtId="0" fontId="36" fillId="4" borderId="67" xfId="0" applyFont="1" applyFill="1" applyBorder="1" applyAlignment="1" applyProtection="1">
      <alignment horizontal="left" shrinkToFit="1"/>
      <protection hidden="1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6" fillId="7" borderId="19" xfId="0" applyFont="1" applyFill="1" applyBorder="1" applyAlignment="1">
      <alignment vertical="center"/>
    </xf>
    <xf numFmtId="0" fontId="16" fillId="7" borderId="0" xfId="0" applyFont="1" applyFill="1" applyBorder="1" applyAlignment="1">
      <alignment vertical="center"/>
    </xf>
    <xf numFmtId="0" fontId="16" fillId="7" borderId="24" xfId="0" applyFont="1" applyFill="1" applyBorder="1" applyAlignment="1">
      <alignment vertical="center"/>
    </xf>
    <xf numFmtId="0" fontId="16" fillId="7" borderId="41" xfId="0" applyFont="1" applyFill="1" applyBorder="1" applyAlignment="1">
      <alignment vertical="center"/>
    </xf>
    <xf numFmtId="0" fontId="16" fillId="7" borderId="30" xfId="0" applyFont="1" applyFill="1" applyBorder="1" applyAlignment="1">
      <alignment vertical="center"/>
    </xf>
    <xf numFmtId="0" fontId="16" fillId="7" borderId="31" xfId="0" applyFont="1" applyFill="1" applyBorder="1" applyAlignment="1">
      <alignment vertical="center"/>
    </xf>
    <xf numFmtId="3" fontId="19" fillId="4" borderId="72" xfId="0" applyNumberFormat="1" applyFont="1" applyFill="1" applyBorder="1" applyAlignment="1" applyProtection="1">
      <alignment horizontal="left" vertical="center"/>
      <protection locked="0"/>
    </xf>
    <xf numFmtId="3" fontId="6" fillId="0" borderId="72" xfId="0" applyNumberFormat="1" applyFont="1" applyBorder="1" applyAlignment="1" applyProtection="1">
      <alignment horizontal="left" vertical="center"/>
      <protection locked="0"/>
    </xf>
    <xf numFmtId="3" fontId="6" fillId="0" borderId="73" xfId="0" applyNumberFormat="1" applyFont="1" applyBorder="1" applyAlignment="1" applyProtection="1">
      <alignment horizontal="left" vertical="center"/>
      <protection locked="0"/>
    </xf>
    <xf numFmtId="3" fontId="19" fillId="4" borderId="46" xfId="0" applyNumberFormat="1" applyFont="1" applyFill="1" applyBorder="1" applyAlignment="1" applyProtection="1">
      <alignment horizontal="left" vertical="center"/>
      <protection locked="0"/>
    </xf>
    <xf numFmtId="3" fontId="6" fillId="0" borderId="46" xfId="0" applyNumberFormat="1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7" borderId="11" xfId="0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30" fillId="0" borderId="74" xfId="0" applyFont="1" applyBorder="1" applyAlignment="1" applyProtection="1">
      <alignment horizontal="left" vertical="center" shrinkToFit="1"/>
      <protection locked="0"/>
    </xf>
    <xf numFmtId="0" fontId="3" fillId="11" borderId="0" xfId="0" applyFont="1" applyFill="1" applyBorder="1" applyAlignment="1" applyProtection="1">
      <alignment vertical="center"/>
      <protection hidden="1"/>
    </xf>
    <xf numFmtId="0" fontId="2" fillId="11" borderId="0" xfId="0" applyFont="1" applyFill="1" applyAlignment="1" applyProtection="1">
      <protection hidden="1"/>
    </xf>
    <xf numFmtId="0" fontId="19" fillId="2" borderId="58" xfId="0" applyFont="1" applyFill="1" applyBorder="1" applyAlignment="1" applyProtection="1">
      <alignment horizontal="left" vertical="center" shrinkToFit="1"/>
      <protection locked="0"/>
    </xf>
    <xf numFmtId="0" fontId="19" fillId="2" borderId="55" xfId="0" applyFont="1" applyFill="1" applyBorder="1" applyAlignment="1" applyProtection="1">
      <alignment horizontal="left" vertical="center" shrinkToFit="1"/>
      <protection locked="0"/>
    </xf>
    <xf numFmtId="0" fontId="22" fillId="0" borderId="55" xfId="0" applyFont="1" applyBorder="1" applyAlignment="1" applyProtection="1">
      <alignment horizontal="left" vertical="center" shrinkToFit="1"/>
      <protection locked="0"/>
    </xf>
    <xf numFmtId="0" fontId="19" fillId="4" borderId="19" xfId="0" applyFont="1" applyFill="1" applyBorder="1" applyAlignment="1" applyProtection="1">
      <alignment horizontal="left" vertical="center" shrinkToFit="1"/>
      <protection locked="0"/>
    </xf>
    <xf numFmtId="0" fontId="19" fillId="4" borderId="0" xfId="0" applyFont="1" applyFill="1" applyBorder="1" applyAlignment="1" applyProtection="1">
      <alignment horizontal="left" vertical="center" shrinkToFit="1"/>
      <protection locked="0"/>
    </xf>
    <xf numFmtId="0" fontId="24" fillId="7" borderId="0" xfId="0" applyFont="1" applyFill="1" applyBorder="1" applyAlignment="1" applyProtection="1">
      <alignment horizontal="right" vertical="center"/>
      <protection hidden="1"/>
    </xf>
    <xf numFmtId="0" fontId="21" fillId="7" borderId="0" xfId="0" applyFont="1" applyFill="1" applyBorder="1" applyAlignment="1" applyProtection="1">
      <alignment vertical="center"/>
      <protection hidden="1"/>
    </xf>
    <xf numFmtId="0" fontId="20" fillId="7" borderId="0" xfId="0" applyFont="1" applyFill="1" applyBorder="1" applyAlignment="1" applyProtection="1">
      <alignment vertical="center"/>
      <protection hidden="1"/>
    </xf>
    <xf numFmtId="0" fontId="20" fillId="7" borderId="20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protection hidden="1"/>
    </xf>
    <xf numFmtId="0" fontId="0" fillId="0" borderId="0" xfId="0" applyBorder="1" applyAlignment="1"/>
    <xf numFmtId="0" fontId="54" fillId="9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20" fillId="5" borderId="17" xfId="0" applyFont="1" applyFill="1" applyBorder="1" applyAlignment="1" applyProtection="1">
      <alignment horizontal="left" vertical="center"/>
      <protection hidden="1"/>
    </xf>
    <xf numFmtId="0" fontId="0" fillId="5" borderId="17" xfId="0" applyFont="1" applyFill="1" applyBorder="1" applyAlignment="1">
      <alignment horizontal="left" vertical="center"/>
    </xf>
    <xf numFmtId="0" fontId="19" fillId="4" borderId="36" xfId="0" applyFont="1" applyFill="1" applyBorder="1" applyAlignment="1" applyProtection="1">
      <alignment horizontal="left" vertical="center"/>
      <protection locked="0"/>
    </xf>
    <xf numFmtId="0" fontId="0" fillId="4" borderId="36" xfId="0" applyFill="1" applyBorder="1" applyAlignment="1" applyProtection="1">
      <alignment horizontal="left" vertical="center"/>
      <protection locked="0"/>
    </xf>
    <xf numFmtId="0" fontId="41" fillId="7" borderId="84" xfId="0" applyFont="1" applyFill="1" applyBorder="1" applyAlignment="1" applyProtection="1">
      <alignment horizontal="right" vertical="center"/>
      <protection hidden="1"/>
    </xf>
    <xf numFmtId="0" fontId="28" fillId="0" borderId="84" xfId="0" applyFont="1" applyBorder="1" applyAlignment="1">
      <alignment horizontal="right" vertical="center"/>
    </xf>
    <xf numFmtId="0" fontId="48" fillId="10" borderId="52" xfId="0" applyFont="1" applyFill="1" applyBorder="1" applyAlignment="1" applyProtection="1">
      <alignment vertical="center"/>
      <protection hidden="1"/>
    </xf>
    <xf numFmtId="0" fontId="48" fillId="10" borderId="53" xfId="0" applyFont="1" applyFill="1" applyBorder="1" applyAlignment="1">
      <alignment vertical="center"/>
    </xf>
    <xf numFmtId="0" fontId="48" fillId="10" borderId="54" xfId="0" applyFont="1" applyFill="1" applyBorder="1" applyAlignment="1">
      <alignment vertical="center"/>
    </xf>
    <xf numFmtId="0" fontId="50" fillId="10" borderId="0" xfId="0" applyFont="1" applyFill="1" applyBorder="1" applyAlignment="1" applyProtection="1">
      <alignment vertical="center"/>
      <protection hidden="1"/>
    </xf>
    <xf numFmtId="0" fontId="50" fillId="10" borderId="0" xfId="0" applyFont="1" applyFill="1" applyBorder="1" applyAlignment="1">
      <alignment vertical="center"/>
    </xf>
    <xf numFmtId="0" fontId="48" fillId="10" borderId="0" xfId="0" applyFont="1" applyFill="1" applyBorder="1" applyAlignment="1">
      <alignment vertical="center"/>
    </xf>
    <xf numFmtId="0" fontId="19" fillId="8" borderId="0" xfId="0" applyFont="1" applyFill="1" applyBorder="1" applyAlignment="1" applyProtection="1">
      <alignment horizontal="left" vertical="center"/>
      <protection hidden="1"/>
    </xf>
    <xf numFmtId="0" fontId="19" fillId="8" borderId="0" xfId="0" applyFont="1" applyFill="1" applyAlignment="1">
      <alignment horizontal="left" vertical="center"/>
    </xf>
    <xf numFmtId="0" fontId="19" fillId="4" borderId="36" xfId="1" applyFont="1" applyFill="1" applyBorder="1" applyAlignment="1" applyProtection="1">
      <alignment horizontal="left" vertical="center"/>
      <protection locked="0"/>
    </xf>
    <xf numFmtId="49" fontId="19" fillId="4" borderId="36" xfId="0" applyNumberFormat="1" applyFont="1" applyFill="1" applyBorder="1" applyAlignment="1" applyProtection="1">
      <alignment horizontal="left" vertical="center"/>
      <protection locked="0"/>
    </xf>
    <xf numFmtId="49" fontId="0" fillId="4" borderId="36" xfId="0" applyNumberFormat="1" applyFill="1" applyBorder="1" applyAlignment="1" applyProtection="1">
      <alignment horizontal="left" vertical="center"/>
      <protection locked="0"/>
    </xf>
    <xf numFmtId="0" fontId="7" fillId="7" borderId="79" xfId="0" applyFont="1" applyFill="1" applyBorder="1" applyAlignment="1" applyProtection="1">
      <alignment vertical="center"/>
      <protection hidden="1"/>
    </xf>
    <xf numFmtId="0" fontId="7" fillId="7" borderId="63" xfId="0" applyFont="1" applyFill="1" applyBorder="1" applyAlignment="1" applyProtection="1">
      <alignment vertical="center"/>
      <protection hidden="1"/>
    </xf>
    <xf numFmtId="0" fontId="0" fillId="7" borderId="62" xfId="0" applyFill="1" applyBorder="1" applyAlignment="1" applyProtection="1">
      <alignment vertical="center"/>
      <protection hidden="1"/>
    </xf>
    <xf numFmtId="0" fontId="0" fillId="7" borderId="57" xfId="0" applyFill="1" applyBorder="1" applyAlignment="1" applyProtection="1">
      <alignment vertical="center"/>
      <protection hidden="1"/>
    </xf>
    <xf numFmtId="3" fontId="7" fillId="7" borderId="63" xfId="0" applyNumberFormat="1" applyFont="1" applyFill="1" applyBorder="1" applyAlignment="1" applyProtection="1">
      <alignment horizontal="left" vertical="center"/>
      <protection hidden="1"/>
    </xf>
    <xf numFmtId="3" fontId="7" fillId="7" borderId="62" xfId="0" applyNumberFormat="1" applyFont="1" applyFill="1" applyBorder="1" applyAlignment="1" applyProtection="1">
      <alignment horizontal="left" vertical="center"/>
      <protection hidden="1"/>
    </xf>
    <xf numFmtId="0" fontId="0" fillId="7" borderId="57" xfId="0" applyFill="1" applyBorder="1" applyAlignment="1" applyProtection="1">
      <alignment horizontal="left" vertical="center"/>
      <protection hidden="1"/>
    </xf>
    <xf numFmtId="0" fontId="25" fillId="12" borderId="1" xfId="0" applyFont="1" applyFill="1" applyBorder="1" applyAlignment="1" applyProtection="1">
      <alignment vertical="center"/>
      <protection hidden="1"/>
    </xf>
    <xf numFmtId="0" fontId="26" fillId="12" borderId="2" xfId="0" applyFont="1" applyFill="1" applyBorder="1" applyAlignment="1" applyProtection="1">
      <protection hidden="1"/>
    </xf>
    <xf numFmtId="0" fontId="25" fillId="12" borderId="3" xfId="0" applyFont="1" applyFill="1" applyBorder="1" applyAlignment="1" applyProtection="1">
      <alignment vertical="center"/>
      <protection hidden="1"/>
    </xf>
    <xf numFmtId="0" fontId="26" fillId="12" borderId="4" xfId="0" applyFont="1" applyFill="1" applyBorder="1" applyAlignment="1" applyProtection="1">
      <protection hidden="1"/>
    </xf>
    <xf numFmtId="0" fontId="30" fillId="0" borderId="89" xfId="0" applyFont="1" applyBorder="1" applyAlignment="1" applyProtection="1">
      <alignment horizontal="left" vertical="center" shrinkToFit="1"/>
      <protection locked="0"/>
    </xf>
    <xf numFmtId="0" fontId="54" fillId="9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3" fillId="4" borderId="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54" fillId="9" borderId="56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4" fontId="65" fillId="4" borderId="0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66" fillId="0" borderId="0" xfId="0" applyFont="1" applyAlignment="1" applyProtection="1">
      <alignment vertical="center"/>
      <protection locked="0"/>
    </xf>
    <xf numFmtId="0" fontId="4" fillId="4" borderId="92" xfId="0" applyFont="1" applyFill="1" applyBorder="1" applyAlignment="1" applyProtection="1">
      <protection hidden="1"/>
    </xf>
    <xf numFmtId="0" fontId="0" fillId="0" borderId="92" xfId="0" applyBorder="1" applyAlignment="1"/>
    <xf numFmtId="0" fontId="4" fillId="4" borderId="55" xfId="0" applyFont="1" applyFill="1" applyBorder="1" applyAlignment="1" applyProtection="1">
      <protection hidden="1"/>
    </xf>
    <xf numFmtId="0" fontId="0" fillId="0" borderId="55" xfId="0" applyBorder="1" applyAlignment="1"/>
    <xf numFmtId="0" fontId="30" fillId="4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left" vertical="center" shrinkToFit="1"/>
    </xf>
    <xf numFmtId="14" fontId="53" fillId="4" borderId="50" xfId="0" applyNumberFormat="1" applyFont="1" applyFill="1" applyBorder="1" applyAlignment="1" applyProtection="1">
      <alignment horizontal="center" vertical="center"/>
      <protection locked="0"/>
    </xf>
    <xf numFmtId="14" fontId="25" fillId="0" borderId="49" xfId="0" applyNumberFormat="1" applyFont="1" applyBorder="1" applyAlignment="1" applyProtection="1">
      <alignment horizontal="center" vertical="center"/>
      <protection locked="0"/>
    </xf>
    <xf numFmtId="0" fontId="48" fillId="10" borderId="53" xfId="0" applyFont="1" applyFill="1" applyBorder="1" applyAlignment="1" applyProtection="1">
      <alignment vertical="center"/>
      <protection hidden="1"/>
    </xf>
    <xf numFmtId="0" fontId="16" fillId="7" borderId="64" xfId="0" applyFont="1" applyFill="1" applyBorder="1" applyAlignment="1" applyProtection="1">
      <alignment horizontal="right" vertical="center"/>
      <protection hidden="1"/>
    </xf>
    <xf numFmtId="0" fontId="24" fillId="7" borderId="64" xfId="0" applyFont="1" applyFill="1" applyBorder="1" applyAlignment="1" applyProtection="1">
      <alignment horizontal="right" vertical="center"/>
      <protection hidden="1"/>
    </xf>
    <xf numFmtId="9" fontId="19" fillId="2" borderId="53" xfId="2" applyFont="1" applyFill="1" applyBorder="1" applyAlignment="1" applyProtection="1">
      <alignment horizontal="left" vertical="center" shrinkToFit="1"/>
      <protection locked="0"/>
    </xf>
    <xf numFmtId="9" fontId="6" fillId="0" borderId="53" xfId="2" applyFont="1" applyBorder="1" applyAlignment="1" applyProtection="1">
      <alignment horizontal="left" vertical="center" shrinkToFit="1"/>
      <protection locked="0"/>
    </xf>
    <xf numFmtId="3" fontId="19" fillId="2" borderId="59" xfId="0" applyNumberFormat="1" applyFont="1" applyFill="1" applyBorder="1" applyAlignment="1" applyProtection="1">
      <alignment horizontal="left" vertical="center" shrinkToFit="1"/>
      <protection locked="0"/>
    </xf>
    <xf numFmtId="3" fontId="19" fillId="2" borderId="60" xfId="0" applyNumberFormat="1" applyFont="1" applyFill="1" applyBorder="1" applyAlignment="1" applyProtection="1">
      <alignment horizontal="left" vertical="center" shrinkToFit="1"/>
      <protection locked="0"/>
    </xf>
    <xf numFmtId="3" fontId="6" fillId="0" borderId="60" xfId="0" applyNumberFormat="1" applyFont="1" applyBorder="1" applyAlignment="1" applyProtection="1">
      <alignment horizontal="left" vertical="center" shrinkToFit="1"/>
      <protection locked="0"/>
    </xf>
    <xf numFmtId="0" fontId="0" fillId="7" borderId="10" xfId="0" applyFill="1" applyBorder="1" applyAlignment="1" applyProtection="1">
      <alignment vertical="center"/>
      <protection hidden="1"/>
    </xf>
    <xf numFmtId="0" fontId="19" fillId="2" borderId="61" xfId="0" applyFont="1" applyFill="1" applyBorder="1" applyAlignment="1" applyProtection="1">
      <alignment horizontal="left" vertical="center" shrinkToFit="1"/>
      <protection locked="0"/>
    </xf>
    <xf numFmtId="0" fontId="21" fillId="7" borderId="8" xfId="0" applyFont="1" applyFill="1" applyBorder="1" applyAlignment="1" applyProtection="1">
      <alignment vertical="center"/>
      <protection hidden="1"/>
    </xf>
    <xf numFmtId="0" fontId="19" fillId="2" borderId="53" xfId="0" applyFont="1" applyFill="1" applyBorder="1" applyAlignment="1" applyProtection="1">
      <alignment horizontal="left" vertical="center" shrinkToFit="1"/>
      <protection locked="0"/>
    </xf>
    <xf numFmtId="0" fontId="6" fillId="0" borderId="53" xfId="0" applyFont="1" applyBorder="1" applyAlignment="1" applyProtection="1">
      <alignment horizontal="left" vertical="center" shrinkToFit="1"/>
      <protection locked="0"/>
    </xf>
    <xf numFmtId="0" fontId="6" fillId="7" borderId="9" xfId="0" applyFont="1" applyFill="1" applyBorder="1" applyAlignment="1" applyProtection="1">
      <alignment vertical="center"/>
      <protection hidden="1"/>
    </xf>
    <xf numFmtId="0" fontId="6" fillId="7" borderId="10" xfId="0" applyFont="1" applyFill="1" applyBorder="1" applyAlignment="1" applyProtection="1">
      <alignment vertical="center"/>
      <protection hidden="1"/>
    </xf>
    <xf numFmtId="0" fontId="19" fillId="4" borderId="6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56" fillId="0" borderId="98" xfId="0" applyFont="1" applyBorder="1" applyAlignment="1" applyProtection="1">
      <alignment horizontal="left" vertical="center" wrapText="1"/>
      <protection hidden="1"/>
    </xf>
    <xf numFmtId="0" fontId="57" fillId="0" borderId="95" xfId="0" applyFont="1" applyBorder="1" applyAlignment="1">
      <alignment horizontal="left" vertical="center" wrapText="1"/>
    </xf>
    <xf numFmtId="0" fontId="57" fillId="0" borderId="99" xfId="0" applyFont="1" applyBorder="1" applyAlignment="1">
      <alignment horizontal="left" vertical="center" wrapText="1"/>
    </xf>
    <xf numFmtId="9" fontId="19" fillId="2" borderId="57" xfId="2" applyFont="1" applyFill="1" applyBorder="1" applyAlignment="1" applyProtection="1">
      <alignment horizontal="left" shrinkToFit="1"/>
      <protection locked="0"/>
    </xf>
    <xf numFmtId="9" fontId="19" fillId="2" borderId="53" xfId="2" applyFont="1" applyFill="1" applyBorder="1" applyAlignment="1" applyProtection="1">
      <alignment horizontal="left" shrinkToFit="1"/>
      <protection locked="0"/>
    </xf>
    <xf numFmtId="9" fontId="6" fillId="0" borderId="53" xfId="2" applyFont="1" applyBorder="1" applyAlignment="1" applyProtection="1">
      <alignment horizontal="left" shrinkToFi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16">
    <dxf>
      <border>
        <right style="thin">
          <color theme="0" tint="-0.24994659260841701"/>
        </right>
        <vertical/>
        <horizontal/>
      </border>
    </dxf>
    <dxf>
      <numFmt numFmtId="166" formatCode="[$-41B]mmmm\ yy;@"/>
    </dxf>
    <dxf>
      <numFmt numFmtId="4" formatCode="#,##0.00"/>
    </dxf>
    <dxf>
      <border>
        <right style="thin">
          <color theme="0" tint="-0.24994659260841701"/>
        </right>
        <vertical/>
        <horizontal/>
      </border>
    </dxf>
    <dxf>
      <border>
        <right/>
        <vertical/>
        <horizontal/>
      </border>
    </dxf>
    <dxf>
      <border>
        <top style="thin">
          <color theme="0" tint="-0.24994659260841701"/>
        </top>
        <vertical/>
        <horizontal/>
      </border>
    </dxf>
    <dxf>
      <border>
        <bottom style="thin">
          <color theme="0" tint="-0.2499465926084170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bottom style="thin">
          <color theme="0" tint="-0.24994659260841701"/>
        </bottom>
      </border>
    </dxf>
    <dxf>
      <border>
        <left/>
        <right/>
        <top/>
        <bottom/>
        <vertical/>
        <horizontal/>
      </border>
    </dxf>
    <dxf>
      <font>
        <color rgb="FFE6E6E6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rgb="FF626262"/>
        </top>
        <bottom style="thin">
          <color rgb="FF626262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rgb="FF626262"/>
        </top>
        <bottom style="thin">
          <color theme="0" tint="-0.2499465926084170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theme="0" tint="-0.24994659260841701"/>
        </top>
        <bottom/>
      </border>
    </dxf>
    <dxf>
      <font>
        <color theme="0"/>
      </font>
      <fill>
        <patternFill>
          <bgColor theme="0"/>
        </patternFill>
      </fill>
      <border>
        <left/>
        <right/>
      </border>
    </dxf>
    <dxf>
      <font>
        <condense val="0"/>
        <extend val="0"/>
        <color indexed="55"/>
      </font>
      <fill>
        <patternFill>
          <bgColor indexed="5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D8F7F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9FF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FF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EAEA"/>
      <rgbColor rgb="00FFCD83"/>
      <rgbColor rgb="00993366"/>
      <rgbColor rgb="00333399"/>
      <rgbColor rgb="00333333"/>
    </indexedColors>
    <mruColors>
      <color rgb="FFC7C6C5"/>
      <color rgb="FFE6E6E6"/>
      <color rgb="FF068777"/>
      <color rgb="FF555555"/>
      <color rgb="FF969696"/>
      <color rgb="FF626262"/>
      <color rgb="FFFFCC99"/>
      <color rgb="FFFFCD83"/>
      <color rgb="FF2D8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K$99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fmlaLink="$K$10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10</xdr:row>
      <xdr:rowOff>26116</xdr:rowOff>
    </xdr:from>
    <xdr:to>
      <xdr:col>20</xdr:col>
      <xdr:colOff>450395</xdr:colOff>
      <xdr:row>12</xdr:row>
      <xdr:rowOff>38100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2435941"/>
          <a:ext cx="2374445" cy="659684"/>
        </a:xfrm>
        <a:prstGeom prst="rect">
          <a:avLst/>
        </a:prstGeom>
      </xdr:spPr>
    </xdr:pic>
    <xdr:clientData/>
  </xdr:twoCellAnchor>
  <xdr:twoCellAnchor editAs="oneCell">
    <xdr:from>
      <xdr:col>20</xdr:col>
      <xdr:colOff>86206</xdr:colOff>
      <xdr:row>88</xdr:row>
      <xdr:rowOff>0</xdr:rowOff>
    </xdr:from>
    <xdr:to>
      <xdr:col>20</xdr:col>
      <xdr:colOff>514349</xdr:colOff>
      <xdr:row>89</xdr:row>
      <xdr:rowOff>85725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081" y="11763375"/>
          <a:ext cx="428143" cy="4286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88</xdr:row>
      <xdr:rowOff>0</xdr:rowOff>
    </xdr:from>
    <xdr:to>
      <xdr:col>1</xdr:col>
      <xdr:colOff>485293</xdr:colOff>
      <xdr:row>89</xdr:row>
      <xdr:rowOff>85725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1763375"/>
          <a:ext cx="428143" cy="428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</xdr:row>
          <xdr:rowOff>38100</xdr:rowOff>
        </xdr:from>
        <xdr:to>
          <xdr:col>2</xdr:col>
          <xdr:colOff>552450</xdr:colOff>
          <xdr:row>5</xdr:row>
          <xdr:rowOff>238125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</xdr:row>
          <xdr:rowOff>28575</xdr:rowOff>
        </xdr:from>
        <xdr:to>
          <xdr:col>6</xdr:col>
          <xdr:colOff>152400</xdr:colOff>
          <xdr:row>5</xdr:row>
          <xdr:rowOff>238125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</xdr:row>
          <xdr:rowOff>57150</xdr:rowOff>
        </xdr:from>
        <xdr:to>
          <xdr:col>11</xdr:col>
          <xdr:colOff>133350</xdr:colOff>
          <xdr:row>6</xdr:row>
          <xdr:rowOff>66675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FORMA PODNIKÁNÍ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8</xdr:row>
          <xdr:rowOff>38100</xdr:rowOff>
        </xdr:from>
        <xdr:to>
          <xdr:col>2</xdr:col>
          <xdr:colOff>552450</xdr:colOff>
          <xdr:row>8</xdr:row>
          <xdr:rowOff>238125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</xdr:row>
          <xdr:rowOff>38100</xdr:rowOff>
        </xdr:from>
        <xdr:to>
          <xdr:col>6</xdr:col>
          <xdr:colOff>180975</xdr:colOff>
          <xdr:row>8</xdr:row>
          <xdr:rowOff>247650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</xdr:row>
          <xdr:rowOff>57150</xdr:rowOff>
        </xdr:from>
        <xdr:to>
          <xdr:col>11</xdr:col>
          <xdr:colOff>133350</xdr:colOff>
          <xdr:row>9</xdr:row>
          <xdr:rowOff>66675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PRODEJNÍ CENA</a:t>
              </a:r>
            </a:p>
          </xdr:txBody>
        </xdr:sp>
        <xdr:clientData/>
      </xdr:twoCellAnchor>
    </mc:Choice>
    <mc:Fallback/>
  </mc:AlternateContent>
  <xdr:twoCellAnchor editAs="oneCell">
    <xdr:from>
      <xdr:col>17</xdr:col>
      <xdr:colOff>47626</xdr:colOff>
      <xdr:row>4</xdr:row>
      <xdr:rowOff>152400</xdr:rowOff>
    </xdr:from>
    <xdr:to>
      <xdr:col>20</xdr:col>
      <xdr:colOff>257176</xdr:colOff>
      <xdr:row>8</xdr:row>
      <xdr:rowOff>230689</xdr:rowOff>
    </xdr:to>
    <xdr:pic>
      <xdr:nvPicPr>
        <xdr:cNvPr id="41" name="Obrázek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1" y="523875"/>
          <a:ext cx="952500" cy="1030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minkova@euroleasing.cz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68777"/>
    <pageSetUpPr fitToPage="1"/>
  </sheetPr>
  <dimension ref="A1:DV2012"/>
  <sheetViews>
    <sheetView tabSelected="1" workbookViewId="0">
      <selection activeCell="D109" sqref="D109"/>
    </sheetView>
  </sheetViews>
  <sheetFormatPr defaultRowHeight="12.75"/>
  <cols>
    <col min="1" max="1" width="3" style="8" customWidth="1"/>
    <col min="2" max="2" width="8" style="8" customWidth="1"/>
    <col min="3" max="3" width="9.140625" style="8" customWidth="1"/>
    <col min="4" max="4" width="8.7109375" style="8" customWidth="1"/>
    <col min="5" max="5" width="2.28515625" style="8" customWidth="1"/>
    <col min="6" max="6" width="2.140625" style="8" customWidth="1"/>
    <col min="7" max="7" width="7.42578125" style="8" customWidth="1"/>
    <col min="8" max="8" width="2.7109375" style="8" customWidth="1"/>
    <col min="9" max="9" width="2.140625" style="8" customWidth="1"/>
    <col min="10" max="10" width="9.42578125" style="8" customWidth="1"/>
    <col min="11" max="11" width="2.140625" style="8" customWidth="1"/>
    <col min="12" max="12" width="8.85546875" style="8" customWidth="1"/>
    <col min="13" max="13" width="2.140625" style="8" customWidth="1"/>
    <col min="14" max="14" width="8.5703125" style="8" customWidth="1"/>
    <col min="15" max="15" width="2.140625" style="8" customWidth="1"/>
    <col min="16" max="16" width="6.5703125" style="8" customWidth="1"/>
    <col min="17" max="17" width="2.7109375" style="8" customWidth="1"/>
    <col min="18" max="18" width="2.140625" style="8" customWidth="1"/>
    <col min="19" max="19" width="6.85546875" style="8" customWidth="1"/>
    <col min="20" max="20" width="2.140625" style="8" customWidth="1"/>
    <col min="21" max="21" width="8.28515625" style="8" customWidth="1"/>
    <col min="22" max="22" width="74" style="8" customWidth="1"/>
    <col min="23" max="16384" width="9.140625" style="8"/>
  </cols>
  <sheetData>
    <row r="1" spans="1:126" ht="9" customHeight="1">
      <c r="A1" s="141"/>
      <c r="B1" s="332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165"/>
      <c r="O1" s="165"/>
      <c r="P1" s="165"/>
      <c r="Q1" s="165"/>
      <c r="R1" s="165"/>
      <c r="S1" s="165"/>
      <c r="T1" s="165"/>
      <c r="U1" s="165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</row>
    <row r="2" spans="1:126" ht="15.95" hidden="1" customHeight="1">
      <c r="A2" s="141"/>
      <c r="B2" s="165"/>
      <c r="C2" s="166"/>
      <c r="D2" s="166"/>
      <c r="E2" s="166"/>
      <c r="F2" s="166"/>
      <c r="G2" s="167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</row>
    <row r="3" spans="1:126" ht="21.95" hidden="1" customHeight="1">
      <c r="A3" s="141"/>
      <c r="B3" s="165"/>
      <c r="C3" s="164"/>
      <c r="D3" s="345" t="s">
        <v>16</v>
      </c>
      <c r="E3" s="346"/>
      <c r="F3" s="163"/>
      <c r="G3" s="345" t="s">
        <v>17</v>
      </c>
      <c r="H3" s="347"/>
      <c r="I3" s="347"/>
      <c r="J3" s="347"/>
      <c r="K3" s="347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</row>
    <row r="4" spans="1:126" ht="12.75" customHeight="1">
      <c r="A4" s="141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</row>
    <row r="5" spans="1:126" ht="15.95" customHeight="1">
      <c r="A5" s="141"/>
      <c r="B5" s="165"/>
      <c r="C5" s="166"/>
      <c r="D5" s="166"/>
      <c r="E5" s="166"/>
      <c r="F5" s="166"/>
      <c r="G5" s="167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</row>
    <row r="6" spans="1:126" ht="21.95" customHeight="1">
      <c r="A6" s="141"/>
      <c r="B6" s="165"/>
      <c r="C6" s="164"/>
      <c r="D6" s="345" t="str">
        <f>IF(K97=1,"Podnikatel","Podnikateľ ")</f>
        <v xml:space="preserve">Podnikateľ </v>
      </c>
      <c r="E6" s="346"/>
      <c r="F6" s="163"/>
      <c r="G6" s="345" t="str">
        <f>IF(K97=1,"     Společnost","     Spoločnosť")</f>
        <v xml:space="preserve">     Spoločnosť</v>
      </c>
      <c r="H6" s="347"/>
      <c r="I6" s="347"/>
      <c r="J6" s="347"/>
      <c r="K6" s="347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1:126" ht="21.75" customHeight="1">
      <c r="A7" s="141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</row>
    <row r="8" spans="1:126" ht="15.95" customHeight="1">
      <c r="A8" s="141"/>
      <c r="B8" s="165"/>
      <c r="C8" s="166"/>
      <c r="D8" s="166"/>
      <c r="E8" s="166"/>
      <c r="F8" s="166"/>
      <c r="G8" s="167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</row>
    <row r="9" spans="1:126" ht="21.95" customHeight="1">
      <c r="A9" s="141"/>
      <c r="B9" s="165"/>
      <c r="C9" s="164"/>
      <c r="D9" s="345" t="str">
        <f>IF(K97=1,"do 249 tis. Kč","do 9.999  Eur")</f>
        <v>do 9.999  Eur</v>
      </c>
      <c r="E9" s="346"/>
      <c r="F9" s="163"/>
      <c r="G9" s="345" t="str">
        <f>IF(K97=1,"     od 250 tis. Kč","     od 10.000 Eur")</f>
        <v xml:space="preserve">     od 10.000 Eur</v>
      </c>
      <c r="H9" s="347"/>
      <c r="I9" s="347"/>
      <c r="J9" s="347"/>
      <c r="K9" s="347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</row>
    <row r="10" spans="1:126" ht="23.25" customHeight="1">
      <c r="A10" s="141"/>
      <c r="B10" s="170"/>
      <c r="C10" s="171"/>
      <c r="D10" s="172"/>
      <c r="E10" s="172"/>
      <c r="F10" s="172"/>
      <c r="G10" s="172"/>
      <c r="H10" s="172"/>
      <c r="I10" s="172"/>
      <c r="J10" s="173"/>
      <c r="K10" s="172"/>
      <c r="L10" s="172"/>
      <c r="M10" s="172"/>
      <c r="N10" s="170"/>
      <c r="O10" s="170"/>
      <c r="P10" s="170"/>
      <c r="Q10" s="170"/>
      <c r="R10" s="170"/>
      <c r="S10" s="170"/>
      <c r="T10" s="170"/>
      <c r="U10" s="170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</row>
    <row r="11" spans="1:126" s="2" customFormat="1" ht="28.5" customHeight="1">
      <c r="A11" s="142"/>
      <c r="B11" s="186" t="str">
        <f>IF(K97=1,"ŽÁDOST O FINANCOVÁNÍ - EXPRES","ŽIADOSŤ O FINANCOVANIE EXPRES")</f>
        <v>ŽIADOSŤ O FINANCOVANIE EXPRES</v>
      </c>
      <c r="C11" s="59"/>
      <c r="D11" s="59"/>
      <c r="E11" s="59"/>
      <c r="F11" s="59"/>
      <c r="G11" s="59"/>
      <c r="H11" s="59"/>
      <c r="I11" s="59"/>
      <c r="K11" s="60"/>
      <c r="L11" s="168"/>
      <c r="M11" s="129"/>
      <c r="N11" s="130"/>
      <c r="O11" s="130"/>
      <c r="P11" s="130"/>
      <c r="Q11" s="130"/>
      <c r="R11" s="130"/>
      <c r="S11" s="130"/>
      <c r="T11" s="130"/>
      <c r="U11" s="130"/>
      <c r="V11" s="142"/>
      <c r="W11" s="142"/>
      <c r="X11" s="142"/>
      <c r="Y11" s="141"/>
      <c r="Z11" s="141"/>
      <c r="AA11" s="141"/>
      <c r="AB11" s="151"/>
      <c r="AC11" s="151"/>
      <c r="AD11" s="151"/>
      <c r="AE11" s="151"/>
      <c r="AF11" s="142"/>
      <c r="AG11" s="142"/>
      <c r="AH11" s="142"/>
      <c r="AI11" s="142"/>
      <c r="AJ11" s="142"/>
      <c r="AK11" s="142"/>
      <c r="AL11" s="142"/>
      <c r="AM11" s="142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s="4" customFormat="1" ht="22.5" customHeight="1">
      <c r="A12" s="143"/>
      <c r="B12" s="187" t="str">
        <f>IF(K97=1,CONCATENATE(" KONTAKT: ",F135,   "  mobil: ",F136),CONCATENATE(" KONTAKT: ",F135,   "  mobil: ",F137))</f>
        <v xml:space="preserve"> KONTAKT: kominkova@euroleasing.cz  mobil: +421 948 441 544</v>
      </c>
      <c r="C12" s="188"/>
      <c r="D12" s="188"/>
      <c r="E12" s="188"/>
      <c r="F12" s="188"/>
      <c r="G12" s="188"/>
      <c r="H12" s="188"/>
      <c r="I12" s="188"/>
      <c r="J12" s="188"/>
      <c r="K12" s="189"/>
      <c r="L12" s="189"/>
      <c r="M12" s="62"/>
      <c r="N12" s="169"/>
      <c r="O12" s="169"/>
      <c r="P12" s="169"/>
      <c r="Q12" s="169"/>
      <c r="R12" s="169"/>
      <c r="S12" s="169"/>
      <c r="T12" s="169"/>
      <c r="U12" s="169"/>
      <c r="V12" s="143"/>
      <c r="W12" s="143"/>
      <c r="X12" s="143"/>
      <c r="Y12" s="141"/>
      <c r="Z12" s="141"/>
      <c r="AA12" s="141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</row>
    <row r="13" spans="1:126" s="4" customFormat="1" ht="5.0999999999999996" customHeight="1">
      <c r="A13" s="143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61"/>
      <c r="R13" s="39"/>
      <c r="S13" s="39"/>
      <c r="T13" s="39"/>
      <c r="U13" s="39"/>
      <c r="V13" s="141"/>
      <c r="W13" s="141"/>
      <c r="X13" s="141"/>
      <c r="Y13" s="141"/>
      <c r="Z13" s="141"/>
      <c r="AA13" s="141"/>
      <c r="AB13" s="152"/>
      <c r="AC13" s="152"/>
      <c r="AD13" s="152"/>
      <c r="AE13" s="152"/>
      <c r="AF13" s="143"/>
      <c r="AG13" s="143"/>
      <c r="AH13" s="143"/>
      <c r="AI13" s="143"/>
      <c r="AJ13" s="143"/>
      <c r="AK13" s="143"/>
      <c r="AL13" s="143"/>
      <c r="AM13" s="143"/>
      <c r="AN13" s="3"/>
      <c r="AO13" s="3"/>
      <c r="AP13" s="3"/>
    </row>
    <row r="14" spans="1:126" s="4" customFormat="1" ht="18" customHeight="1">
      <c r="A14" s="143"/>
      <c r="B14" s="214" t="str">
        <f>IF(K97=1," ZÁJEMCE"," ZÁUJEMCA")</f>
        <v xml:space="preserve"> ZÁUJEMCA</v>
      </c>
      <c r="C14" s="215"/>
      <c r="D14" s="215"/>
      <c r="E14" s="76"/>
      <c r="F14" s="76"/>
      <c r="G14" s="76"/>
      <c r="H14" s="76"/>
      <c r="I14" s="76"/>
      <c r="J14" s="131" t="str">
        <f>IF(K97=1,IF(L95=2,"zjednodušená bez ekonomiky","s ekonomikou"),IF(L95=2,"zjednodušená bez ekonomiky","s ekonomikou"))</f>
        <v>zjednodušená bez ekonomiky</v>
      </c>
      <c r="K14" s="131"/>
      <c r="L14" s="131"/>
      <c r="M14" s="131"/>
      <c r="N14" s="131"/>
      <c r="O14" s="131"/>
      <c r="P14" s="131"/>
      <c r="Q14" s="131"/>
      <c r="R14" s="131"/>
      <c r="S14" s="131" t="str">
        <f>IF(K97=1,IF(K99=1,"podnikatel","společnost"),IF(K99=1,"podnikateľ","společnosť"))</f>
        <v>podnikateľ</v>
      </c>
      <c r="T14" s="131"/>
      <c r="U14" s="132"/>
      <c r="V14" s="141"/>
      <c r="W14" s="141"/>
      <c r="X14" s="141"/>
      <c r="Y14" s="141"/>
      <c r="Z14" s="141"/>
      <c r="AA14" s="141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3"/>
      <c r="AO14" s="3"/>
      <c r="AP14" s="3"/>
    </row>
    <row r="15" spans="1:126" s="2" customFormat="1" ht="15.95" customHeight="1">
      <c r="A15" s="142"/>
      <c r="B15" s="340" t="str">
        <f>IF(K97=1,"Název zájemce:","Názov záujemcu:")</f>
        <v>Názov záujemcu:</v>
      </c>
      <c r="C15" s="341"/>
      <c r="D15" s="342"/>
      <c r="E15" s="276"/>
      <c r="F15" s="277"/>
      <c r="G15" s="277"/>
      <c r="H15" s="277"/>
      <c r="I15" s="277"/>
      <c r="J15" s="277"/>
      <c r="K15" s="277"/>
      <c r="L15" s="277"/>
      <c r="M15" s="277"/>
      <c r="N15" s="254" t="str">
        <f>IF(K97=1,"  IČ:","IČO:")</f>
        <v>IČO:</v>
      </c>
      <c r="O15" s="254"/>
      <c r="P15" s="255"/>
      <c r="Q15" s="338"/>
      <c r="R15" s="338"/>
      <c r="S15" s="338"/>
      <c r="T15" s="338"/>
      <c r="U15" s="338"/>
      <c r="V15" s="141"/>
      <c r="W15" s="141"/>
      <c r="X15" s="141"/>
      <c r="Y15" s="141"/>
      <c r="Z15" s="141"/>
      <c r="AA15" s="141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"/>
      <c r="AO15" s="1"/>
      <c r="AP15" s="1"/>
    </row>
    <row r="16" spans="1:126" s="2" customFormat="1" ht="15.95" customHeight="1">
      <c r="A16" s="142"/>
      <c r="B16" s="286" t="str">
        <f>IF(K97=1,IF(K99=1,"E-mail:","E-mail stat. zástupce:"),IF(K99=1,"E-mail:","E-mail štat. zástupcu:"))</f>
        <v>E-mail:</v>
      </c>
      <c r="C16" s="341"/>
      <c r="D16" s="342"/>
      <c r="E16" s="337"/>
      <c r="F16" s="338"/>
      <c r="G16" s="338"/>
      <c r="H16" s="338"/>
      <c r="I16" s="338"/>
      <c r="J16" s="338"/>
      <c r="K16" s="338"/>
      <c r="L16" s="338"/>
      <c r="M16" s="338"/>
      <c r="N16" s="269" t="str">
        <f>IF(K97=1,IF(K99=1,"Mobilní telefon:","Mobilní tel. stat. zástupce:"),IF(K99=1,"Mobilný telefón","Mobilný tel. štat. zástupcu:"))</f>
        <v>Mobilný telefón</v>
      </c>
      <c r="O16" s="269"/>
      <c r="P16" s="269"/>
      <c r="Q16" s="256"/>
      <c r="R16" s="256"/>
      <c r="S16" s="256"/>
      <c r="T16" s="256"/>
      <c r="U16" s="256"/>
      <c r="V16" s="141"/>
      <c r="W16" s="141"/>
      <c r="X16" s="141"/>
      <c r="Y16" s="141"/>
      <c r="Z16" s="141"/>
      <c r="AA16" s="141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"/>
      <c r="AO16" s="1"/>
      <c r="AP16" s="1"/>
    </row>
    <row r="17" spans="1:106" s="2" customFormat="1" ht="15.95" customHeight="1">
      <c r="A17" s="142"/>
      <c r="B17" s="286" t="str">
        <f>IF(K97=1,"WWW:","WWW:")</f>
        <v>WWW:</v>
      </c>
      <c r="C17" s="199"/>
      <c r="D17" s="199"/>
      <c r="E17" s="276"/>
      <c r="F17" s="277"/>
      <c r="G17" s="277"/>
      <c r="H17" s="277"/>
      <c r="I17" s="277"/>
      <c r="J17" s="277"/>
      <c r="K17" s="277"/>
      <c r="L17" s="277"/>
      <c r="M17" s="277"/>
      <c r="N17" s="269" t="s">
        <v>4</v>
      </c>
      <c r="O17" s="269"/>
      <c r="P17" s="339"/>
      <c r="Q17" s="338"/>
      <c r="R17" s="338"/>
      <c r="S17" s="338"/>
      <c r="T17" s="338"/>
      <c r="U17" s="338"/>
      <c r="V17" s="141"/>
      <c r="W17" s="141"/>
      <c r="X17" s="141"/>
      <c r="Y17" s="141"/>
      <c r="Z17" s="141"/>
      <c r="AA17" s="141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"/>
      <c r="AO17" s="1"/>
      <c r="AP17" s="1"/>
    </row>
    <row r="18" spans="1:106" s="2" customFormat="1" ht="15.95" customHeight="1">
      <c r="A18" s="142"/>
      <c r="B18" s="286" t="str">
        <f>IF(K97=1,IF(K99=1,"Jméno jednajícího za zájemce:","Jméno statutárního zástupce:"),IF(K99=1,"Meno konajúceho za záujemcu:","Meno štatutárneho zástupcu:"))</f>
        <v>Meno konajúceho za záujemcu:</v>
      </c>
      <c r="C18" s="199"/>
      <c r="D18" s="199"/>
      <c r="E18" s="337"/>
      <c r="F18" s="338"/>
      <c r="G18" s="338"/>
      <c r="H18" s="338"/>
      <c r="I18" s="338"/>
      <c r="J18" s="338"/>
      <c r="K18" s="338"/>
      <c r="L18" s="338"/>
      <c r="M18" s="338"/>
      <c r="N18" s="269" t="str">
        <f>IF(K97=1,IF(K99=1,"  RČ jednajícího:","  RČ statut. zástupce:"),IF(K99=1,"  RČ konajúceho:","  RČ štatut. zástupcu:"))</f>
        <v xml:space="preserve">  RČ konajúceho:</v>
      </c>
      <c r="O18" s="269"/>
      <c r="P18" s="339"/>
      <c r="Q18" s="277"/>
      <c r="R18" s="277"/>
      <c r="S18" s="277"/>
      <c r="T18" s="277"/>
      <c r="U18" s="277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"/>
      <c r="AO18" s="1"/>
      <c r="AP18" s="1"/>
    </row>
    <row r="19" spans="1:106" s="2" customFormat="1" ht="15.95" customHeight="1">
      <c r="A19" s="142"/>
      <c r="B19" s="286" t="str">
        <f>IF(K97=1,IF(K99=1,"Číslo bankovního účtu:","Číslo bankovního účtu společnosti:"),IF(K99=1,"Číslo bankového účtu:","Číslo bankového účtu spoločnosti:"))</f>
        <v>Číslo bankového účtu:</v>
      </c>
      <c r="C19" s="199"/>
      <c r="D19" s="199"/>
      <c r="E19" s="276"/>
      <c r="F19" s="277"/>
      <c r="G19" s="277"/>
      <c r="H19" s="277"/>
      <c r="I19" s="277"/>
      <c r="J19" s="277"/>
      <c r="K19" s="277"/>
      <c r="L19" s="277"/>
      <c r="M19" s="277"/>
      <c r="N19" s="283" t="str">
        <f>IF(K97=1,IF(K99=1,"Č. OP jednajícího:","Číslo OP statut. zástupce:"),IF(K99=1,"Č. OP konajúceho:","Č. OP štatut. zástupcu:"))</f>
        <v>Č. OP konajúceho:</v>
      </c>
      <c r="O19" s="283"/>
      <c r="P19" s="284"/>
      <c r="Q19" s="277"/>
      <c r="R19" s="277"/>
      <c r="S19" s="277"/>
      <c r="T19" s="277"/>
      <c r="U19" s="285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"/>
      <c r="AO19" s="1"/>
      <c r="AP19" s="1"/>
    </row>
    <row r="20" spans="1:106" s="2" customFormat="1" ht="15.95" customHeight="1" thickBot="1">
      <c r="A20" s="142"/>
      <c r="B20" s="287" t="str">
        <f>IF(K97=1,"Koresp. adresa (je-li jiná než sídlo):","Korešp. adresa (ak je iná ako sídlo):")</f>
        <v>Korešp. adresa (ak je iná ako sídlo):</v>
      </c>
      <c r="C20" s="288"/>
      <c r="D20" s="289"/>
      <c r="E20" s="278"/>
      <c r="F20" s="279"/>
      <c r="G20" s="279"/>
      <c r="H20" s="279"/>
      <c r="I20" s="280"/>
      <c r="J20" s="280"/>
      <c r="K20" s="280"/>
      <c r="L20" s="280"/>
      <c r="M20" s="280"/>
      <c r="N20" s="281"/>
      <c r="O20" s="281"/>
      <c r="P20" s="281"/>
      <c r="Q20" s="280"/>
      <c r="R20" s="280"/>
      <c r="S20" s="280"/>
      <c r="T20" s="280"/>
      <c r="U20" s="280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"/>
      <c r="AO20" s="1"/>
      <c r="AP20" s="1"/>
    </row>
    <row r="21" spans="1:106" s="2" customFormat="1" ht="3.95" customHeight="1">
      <c r="A21" s="142"/>
      <c r="B21" s="343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"/>
      <c r="AO21" s="1"/>
      <c r="AP21" s="1"/>
    </row>
    <row r="22" spans="1:106" s="4" customFormat="1" ht="18" customHeight="1">
      <c r="A22" s="143"/>
      <c r="B22" s="282" t="str">
        <f>IF(K97=1," PŘEDMĚT FINANCOVÁNÍ,  DODAVATEL"," PREDMET FINANCOVANIA, DODÁVATEĽ")</f>
        <v xml:space="preserve"> PREDMET FINANCOVANIA, DODÁVATEĽ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3"/>
      <c r="AO22" s="3"/>
      <c r="AP22" s="3"/>
    </row>
    <row r="23" spans="1:106" ht="15.95" customHeight="1" thickBot="1">
      <c r="A23" s="141"/>
      <c r="B23" s="290" t="str">
        <f>IF(K97=1,"Předmět financování - značka, typ:","Predmet financovania - špecifikácia:")</f>
        <v>Predmet financovania - špecifikácia:</v>
      </c>
      <c r="C23" s="291"/>
      <c r="D23" s="291"/>
      <c r="E23" s="334"/>
      <c r="F23" s="335"/>
      <c r="G23" s="335"/>
      <c r="H23" s="335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106" ht="3" customHeight="1">
      <c r="A24" s="141"/>
      <c r="B24" s="257" t="str">
        <f>IF(K97=1,"Typ předmětu:","Typ predmetu:")</f>
        <v>Typ predmetu:</v>
      </c>
      <c r="C24" s="258"/>
      <c r="D24" s="259"/>
      <c r="E24" s="266"/>
      <c r="F24" s="91"/>
      <c r="G24" s="91"/>
      <c r="H24" s="91"/>
      <c r="I24" s="92"/>
      <c r="J24" s="93"/>
      <c r="K24" s="93"/>
      <c r="L24" s="93"/>
      <c r="M24" s="92"/>
      <c r="N24" s="269" t="str">
        <f>IF(L95=1,"",IF(K97=1,"Měsíc předání předmětu:","Mesiac odovzdania predm.:"))</f>
        <v>Mesiac odovzdania predm.:</v>
      </c>
      <c r="O24" s="269"/>
      <c r="P24" s="270"/>
      <c r="Q24" s="272"/>
      <c r="R24" s="272"/>
      <c r="S24" s="272"/>
      <c r="T24" s="272"/>
      <c r="U24" s="273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</row>
    <row r="25" spans="1:106" ht="9.9499999999999993" customHeight="1">
      <c r="A25" s="141"/>
      <c r="B25" s="260"/>
      <c r="C25" s="261"/>
      <c r="D25" s="262"/>
      <c r="E25" s="267"/>
      <c r="F25" s="31"/>
      <c r="G25" s="45" t="str">
        <f>IF($K$97=1," Nový","Nový")</f>
        <v>Nový</v>
      </c>
      <c r="H25" s="32"/>
      <c r="I25" s="58"/>
      <c r="J25" s="33" t="str">
        <f>IF(K97=1," Použitý"," Použitý")</f>
        <v xml:space="preserve"> Použitý</v>
      </c>
      <c r="K25" s="28"/>
      <c r="L25" s="28"/>
      <c r="M25" s="28"/>
      <c r="N25" s="270"/>
      <c r="O25" s="270"/>
      <c r="P25" s="270"/>
      <c r="Q25" s="274"/>
      <c r="R25" s="274"/>
      <c r="S25" s="274"/>
      <c r="T25" s="274"/>
      <c r="U25" s="274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</row>
    <row r="26" spans="1:106" ht="3" customHeight="1" thickBot="1">
      <c r="A26" s="141"/>
      <c r="B26" s="263"/>
      <c r="C26" s="264"/>
      <c r="D26" s="265"/>
      <c r="E26" s="268"/>
      <c r="F26" s="94"/>
      <c r="G26" s="94"/>
      <c r="H26" s="94"/>
      <c r="I26" s="95"/>
      <c r="J26" s="96"/>
      <c r="K26" s="96"/>
      <c r="L26" s="96"/>
      <c r="M26" s="95"/>
      <c r="N26" s="271"/>
      <c r="O26" s="271"/>
      <c r="P26" s="271"/>
      <c r="Q26" s="275"/>
      <c r="R26" s="275"/>
      <c r="S26" s="275"/>
      <c r="T26" s="275"/>
      <c r="U26" s="275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15.95" customHeight="1" thickBot="1">
      <c r="A27" s="141"/>
      <c r="B27" s="243" t="str">
        <f>IF(K97=1,"Adresa umístění předmětu:","Adresa umiestnenia predmetu:")</f>
        <v>Adresa umiestnenia predmetu:</v>
      </c>
      <c r="C27" s="244"/>
      <c r="D27" s="403"/>
      <c r="E27" s="404"/>
      <c r="F27" s="335"/>
      <c r="G27" s="335"/>
      <c r="H27" s="335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</row>
    <row r="28" spans="1:106" ht="15.95" customHeight="1" thickBot="1">
      <c r="A28" s="141"/>
      <c r="B28" s="405" t="str">
        <f>IF(K97=1,"Cena předmětu bez DPH v Kč:","Cena tovaru  bez DPH v EUR:")</f>
        <v>Cena tovaru  bez DPH v EUR:</v>
      </c>
      <c r="C28" s="244"/>
      <c r="D28" s="403"/>
      <c r="E28" s="400"/>
      <c r="F28" s="401"/>
      <c r="G28" s="401"/>
      <c r="H28" s="401"/>
      <c r="I28" s="402"/>
      <c r="J28" s="402"/>
      <c r="K28" s="402"/>
      <c r="L28" s="402"/>
      <c r="M28" s="402"/>
      <c r="N28" s="396" t="str">
        <f>IF(K97=1,"Sazba DPH v %:","Sadzba DPH:")</f>
        <v>Sadzba DPH:</v>
      </c>
      <c r="O28" s="396"/>
      <c r="P28" s="397"/>
      <c r="Q28" s="398"/>
      <c r="R28" s="398"/>
      <c r="S28" s="398"/>
      <c r="T28" s="398"/>
      <c r="U28" s="399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 ht="15.95" customHeight="1" thickBot="1">
      <c r="A29" s="141"/>
      <c r="B29" s="243" t="str">
        <f>IF(K97=1,"Platba předem v % :","Platba vopred v %:")</f>
        <v>Platba vopred v %:</v>
      </c>
      <c r="C29" s="244"/>
      <c r="D29" s="403"/>
      <c r="E29" s="415"/>
      <c r="F29" s="416"/>
      <c r="G29" s="416"/>
      <c r="H29" s="416"/>
      <c r="I29" s="417"/>
      <c r="J29" s="417"/>
      <c r="K29" s="417"/>
      <c r="L29" s="417"/>
      <c r="M29" s="417"/>
      <c r="N29" s="292" t="str">
        <f>IF(K97=1,"Počet měsícních splátek:","Počet mesačných splátok:")</f>
        <v>Počet mesačných splátok:</v>
      </c>
      <c r="O29" s="292"/>
      <c r="P29" s="293"/>
      <c r="Q29" s="406"/>
      <c r="R29" s="406"/>
      <c r="S29" s="406"/>
      <c r="T29" s="406"/>
      <c r="U29" s="407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106" ht="15.95" customHeight="1" thickBot="1">
      <c r="A30" s="141"/>
      <c r="B30" s="405" t="str">
        <f>IF(K97=1,"Název dodavatele:","Názov dodávateľa:")</f>
        <v>Názov dodávateľa:</v>
      </c>
      <c r="C30" s="408"/>
      <c r="D30" s="409"/>
      <c r="E30" s="245"/>
      <c r="F30" s="246"/>
      <c r="G30" s="246"/>
      <c r="H30" s="246"/>
      <c r="I30" s="247"/>
      <c r="J30" s="247"/>
      <c r="K30" s="247"/>
      <c r="L30" s="247"/>
      <c r="M30" s="247"/>
      <c r="N30" s="248"/>
      <c r="O30" s="248"/>
      <c r="P30" s="248"/>
      <c r="Q30" s="247"/>
      <c r="R30" s="247"/>
      <c r="S30" s="247"/>
      <c r="T30" s="247"/>
      <c r="U30" s="247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</row>
    <row r="31" spans="1:106" ht="15.95" customHeight="1" thickBot="1">
      <c r="A31" s="141"/>
      <c r="B31" s="190" t="str">
        <f>IF(K97=1,"Kontaktní osoba dodavatele:","Kontaktná osoba dodávateľa:")</f>
        <v>Kontaktná osoba dodávateľa:</v>
      </c>
      <c r="C31" s="191"/>
      <c r="D31" s="294"/>
      <c r="E31" s="249"/>
      <c r="F31" s="250"/>
      <c r="G31" s="250"/>
      <c r="H31" s="250"/>
      <c r="I31" s="251"/>
      <c r="J31" s="251"/>
      <c r="K31" s="251"/>
      <c r="L31" s="251"/>
      <c r="M31" s="251"/>
      <c r="N31" s="252" t="str">
        <f>IF(L95=1,"",IF(K97=1,"Telefon na dodavatele:","Telefón na dodávateľa:"))</f>
        <v>Telefón na dodávateľa:</v>
      </c>
      <c r="O31" s="252"/>
      <c r="P31" s="252"/>
      <c r="Q31" s="253"/>
      <c r="R31" s="253"/>
      <c r="S31" s="253"/>
      <c r="T31" s="253"/>
      <c r="U31" s="253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</row>
    <row r="32" spans="1:106" s="2" customFormat="1" ht="3.95" customHeight="1">
      <c r="A32" s="142"/>
      <c r="B32" s="389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153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"/>
      <c r="AO32" s="1"/>
      <c r="AP32" s="1"/>
    </row>
    <row r="33" spans="1:106" s="4" customFormat="1" ht="18" customHeight="1">
      <c r="A33" s="143"/>
      <c r="B33" s="354" t="str">
        <f>IF(K97=1,"FINANČNÍ  INFORMACE","FINANČNÉ INFORMÁCIE")</f>
        <v>FINANČNÉ INFORMÁCIE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3"/>
      <c r="AO33" s="3"/>
      <c r="AP33" s="3"/>
    </row>
    <row r="34" spans="1:106" s="2" customFormat="1" ht="3" customHeight="1">
      <c r="A34" s="142"/>
      <c r="B34" s="299" t="str">
        <f>IF(K97=1,"Máte bankovní úvěr:","Máte bankovný úver:")</f>
        <v>Máte bankovný úver:</v>
      </c>
      <c r="C34" s="300"/>
      <c r="D34" s="301"/>
      <c r="E34" s="87"/>
      <c r="F34" s="63"/>
      <c r="G34" s="63"/>
      <c r="H34" s="63"/>
      <c r="I34" s="63"/>
      <c r="J34" s="63"/>
      <c r="K34" s="63"/>
      <c r="L34" s="192" t="str">
        <f>IF(K97=1,"U banky:","V banke:")</f>
        <v>V banke:</v>
      </c>
      <c r="M34" s="193"/>
      <c r="N34" s="410"/>
      <c r="O34" s="216"/>
      <c r="P34" s="216"/>
      <c r="Q34" s="216"/>
      <c r="R34" s="216"/>
      <c r="S34" s="216"/>
      <c r="T34" s="216"/>
      <c r="U34" s="216"/>
      <c r="V34" s="153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"/>
      <c r="AO34" s="1"/>
      <c r="AP34" s="1"/>
    </row>
    <row r="35" spans="1:106" ht="9.9499999999999993" customHeight="1">
      <c r="A35" s="141"/>
      <c r="B35" s="302"/>
      <c r="C35" s="300"/>
      <c r="D35" s="301"/>
      <c r="E35" s="88"/>
      <c r="F35" s="31"/>
      <c r="G35" s="97" t="str">
        <f>IF($K$97=1," kontokorent"," kontokorentný")</f>
        <v xml:space="preserve"> kontokorentný</v>
      </c>
      <c r="H35" s="89"/>
      <c r="I35" s="90"/>
      <c r="J35" s="28" t="str">
        <f>IF($K$97=1," investiční ","investičný")</f>
        <v>investičný</v>
      </c>
      <c r="K35" s="98"/>
      <c r="L35" s="194"/>
      <c r="M35" s="193"/>
      <c r="N35" s="411"/>
      <c r="O35" s="411"/>
      <c r="P35" s="411"/>
      <c r="Q35" s="411"/>
      <c r="R35" s="411"/>
      <c r="S35" s="411"/>
      <c r="T35" s="411"/>
      <c r="U35" s="41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</row>
    <row r="36" spans="1:106" ht="3.95" customHeight="1" thickBot="1">
      <c r="A36" s="141"/>
      <c r="B36" s="303"/>
      <c r="C36" s="304"/>
      <c r="D36" s="305"/>
      <c r="E36" s="99"/>
      <c r="F36" s="100"/>
      <c r="G36" s="100"/>
      <c r="H36" s="101"/>
      <c r="I36" s="101"/>
      <c r="J36" s="102"/>
      <c r="K36" s="103"/>
      <c r="L36" s="194"/>
      <c r="M36" s="195"/>
      <c r="N36" s="218"/>
      <c r="O36" s="218"/>
      <c r="P36" s="218"/>
      <c r="Q36" s="218"/>
      <c r="R36" s="218"/>
      <c r="S36" s="218"/>
      <c r="T36" s="218"/>
      <c r="U36" s="218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</row>
    <row r="37" spans="1:106" ht="3.95" customHeight="1">
      <c r="A37" s="141"/>
      <c r="B37" s="219" t="str">
        <f>IF(K97=1,"Máte leasing, spotřeb. úvěr, půjčky:","Máte lízing, spotreb.úver, pôžičku:")</f>
        <v>Máte lízing, spotreb.úver, pôžičku:</v>
      </c>
      <c r="C37" s="220"/>
      <c r="D37" s="221"/>
      <c r="E37" s="108"/>
      <c r="F37" s="109"/>
      <c r="G37" s="109"/>
      <c r="H37" s="109"/>
      <c r="I37" s="110"/>
      <c r="J37" s="110"/>
      <c r="K37" s="111"/>
      <c r="L37" s="192" t="str">
        <f>IF(K97=1,"U společnosti:","U spoločností:")</f>
        <v>U spoločností:</v>
      </c>
      <c r="M37" s="195"/>
      <c r="N37" s="216"/>
      <c r="O37" s="216"/>
      <c r="P37" s="216"/>
      <c r="Q37" s="216"/>
      <c r="R37" s="216"/>
      <c r="S37" s="216"/>
      <c r="T37" s="216"/>
      <c r="U37" s="216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</row>
    <row r="38" spans="1:106" ht="9.9499999999999993" customHeight="1">
      <c r="A38" s="141"/>
      <c r="B38" s="222"/>
      <c r="C38" s="223"/>
      <c r="D38" s="224"/>
      <c r="E38" s="104"/>
      <c r="F38" s="90"/>
      <c r="G38" s="105" t="str">
        <f>IF($K$97=1," leasing","lízing")</f>
        <v>lízing</v>
      </c>
      <c r="H38" s="75"/>
      <c r="I38" s="90"/>
      <c r="J38" s="28" t="str">
        <f>IF($K$97=1," půjčku ","pôžičku")</f>
        <v>pôžičku</v>
      </c>
      <c r="K38" s="112"/>
      <c r="L38" s="194"/>
      <c r="M38" s="195"/>
      <c r="N38" s="217"/>
      <c r="O38" s="217"/>
      <c r="P38" s="217"/>
      <c r="Q38" s="217"/>
      <c r="R38" s="217"/>
      <c r="S38" s="217"/>
      <c r="T38" s="217"/>
      <c r="U38" s="217"/>
      <c r="V38" s="154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</row>
    <row r="39" spans="1:106" ht="3.95" customHeight="1" thickBot="1">
      <c r="A39" s="141"/>
      <c r="B39" s="225"/>
      <c r="C39" s="226"/>
      <c r="D39" s="227"/>
      <c r="E39" s="113"/>
      <c r="F39" s="114"/>
      <c r="G39" s="114"/>
      <c r="H39" s="114"/>
      <c r="I39" s="115"/>
      <c r="J39" s="115"/>
      <c r="K39" s="116"/>
      <c r="L39" s="196"/>
      <c r="M39" s="197"/>
      <c r="N39" s="218"/>
      <c r="O39" s="218"/>
      <c r="P39" s="218"/>
      <c r="Q39" s="218"/>
      <c r="R39" s="218"/>
      <c r="S39" s="218"/>
      <c r="T39" s="218"/>
      <c r="U39" s="218"/>
      <c r="V39" s="154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  <row r="40" spans="1:106" ht="3.95" customHeight="1" thickBot="1">
      <c r="A40" s="141"/>
      <c r="B40" s="26"/>
      <c r="C40" s="27"/>
      <c r="D40" s="29"/>
      <c r="E40" s="306"/>
      <c r="F40" s="106"/>
      <c r="G40" s="106"/>
      <c r="H40" s="106"/>
      <c r="I40" s="107"/>
      <c r="J40" s="107"/>
      <c r="K40" s="107"/>
      <c r="L40" s="67"/>
      <c r="M40" s="67"/>
      <c r="N40" s="68"/>
      <c r="O40" s="68"/>
      <c r="P40" s="68"/>
      <c r="Q40" s="68"/>
      <c r="R40" s="68"/>
      <c r="S40" s="68"/>
      <c r="T40" s="68"/>
      <c r="U40" s="68"/>
      <c r="V40" s="155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</row>
    <row r="41" spans="1:106" ht="9.9499999999999993" customHeight="1" thickBot="1">
      <c r="A41" s="141"/>
      <c r="B41" s="243" t="str">
        <f>IF(K97=1,"Počet zaměstnanců: ","Počet zamestnancov:")</f>
        <v>Počet zamestnancov:</v>
      </c>
      <c r="C41" s="244"/>
      <c r="D41" s="244"/>
      <c r="E41" s="306"/>
      <c r="F41" s="64"/>
      <c r="G41" s="32" t="str">
        <f>IF($K$97=1," Žádný"," Žiadny")</f>
        <v xml:space="preserve"> Žiadny</v>
      </c>
      <c r="H41" s="69"/>
      <c r="I41" s="64"/>
      <c r="J41" s="40" t="str">
        <f>IF($K$97=1," 1-2"," 1-2")</f>
        <v xml:space="preserve"> 1-2</v>
      </c>
      <c r="K41" s="64"/>
      <c r="L41" s="32" t="str">
        <f>IF($K$97=1," 3-5"," 3-5")</f>
        <v xml:space="preserve"> 3-5</v>
      </c>
      <c r="M41" s="64"/>
      <c r="N41" s="46" t="str">
        <f>IF($K$97=1," 6-10"," 6-10")</f>
        <v xml:space="preserve"> 6-10</v>
      </c>
      <c r="O41" s="64"/>
      <c r="P41" s="46" t="str">
        <f>IF($K$97=1," 11-20"," 11-20")</f>
        <v xml:space="preserve"> 11-20</v>
      </c>
      <c r="Q41" s="69"/>
      <c r="R41" s="64"/>
      <c r="S41" s="46" t="str">
        <f>IF($K$97=1," 21-50"," 21-50")</f>
        <v xml:space="preserve"> 21-50</v>
      </c>
      <c r="T41" s="64"/>
      <c r="U41" s="46" t="str">
        <f>IF($K$97=1," &gt;50"," &gt;50")</f>
        <v xml:space="preserve"> &gt;50</v>
      </c>
      <c r="V41" s="156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</row>
    <row r="42" spans="1:106" ht="3.95" customHeight="1" thickBot="1">
      <c r="A42" s="141"/>
      <c r="B42" s="24"/>
      <c r="C42" s="25"/>
      <c r="D42" s="25"/>
      <c r="E42" s="30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56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</row>
    <row r="43" spans="1:106" ht="3.95" customHeight="1" thickBot="1">
      <c r="A43" s="141"/>
      <c r="B43" s="24"/>
      <c r="C43" s="25"/>
      <c r="D43" s="25"/>
      <c r="E43" s="70"/>
      <c r="F43" s="53"/>
      <c r="G43" s="42"/>
      <c r="H43" s="42"/>
      <c r="I43" s="42"/>
      <c r="J43" s="42"/>
      <c r="K43" s="53"/>
      <c r="L43" s="42"/>
      <c r="M43" s="42"/>
      <c r="N43" s="42"/>
      <c r="O43" s="53"/>
      <c r="P43" s="42"/>
      <c r="Q43" s="42"/>
      <c r="R43" s="42"/>
      <c r="S43" s="42"/>
      <c r="T43" s="42"/>
      <c r="U43" s="42"/>
      <c r="V43" s="156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</row>
    <row r="44" spans="1:106" ht="9.9499999999999993" customHeight="1" thickBot="1">
      <c r="A44" s="141"/>
      <c r="B44" s="243" t="str">
        <f>IF(L95=1,IF(K97=1,"Vlastní nemovitost:","Nehnuteľnosť v majetku:"),IF(K97=1,"Důvod pořízení předmětu: ","Dôvod obstarania predmetu:"))</f>
        <v>Dôvod obstarania predmetu:</v>
      </c>
      <c r="C44" s="244"/>
      <c r="D44" s="244"/>
      <c r="E44" s="57"/>
      <c r="F44" s="65"/>
      <c r="G44" s="46" t="str">
        <f>IF(L95=1,IF(K97=1," Ano"," Áno"),IF(K97=1," Obměna zařízení"," Obmena zariadení "))</f>
        <v xml:space="preserve"> Obmena zariadení </v>
      </c>
      <c r="H44" s="42"/>
      <c r="I44" s="72"/>
      <c r="J44" s="73"/>
      <c r="K44" s="65"/>
      <c r="L44" s="46" t="str">
        <f>IF(L95=1,IF(K97=1," NE"," NIE"),IF(K97=1," Rozšíření stávající podnikání "," Rozšířenie existujúceho podnikania"))</f>
        <v xml:space="preserve"> Rozšířenie existujúceho podnikania</v>
      </c>
      <c r="M44" s="72"/>
      <c r="N44" s="73"/>
      <c r="O44" s="65"/>
      <c r="P44" s="46" t="str">
        <f>IF(L95=1,IF(K97=1,"",""),IF(K97=1," Nový podnikatelský záměr"," Nový podnikateľský projekt"))</f>
        <v xml:space="preserve"> Nový podnikateľský projekt</v>
      </c>
      <c r="Q44" s="72"/>
      <c r="R44" s="72"/>
      <c r="S44" s="72"/>
      <c r="T44" s="42" t="str">
        <f>IF(L95=1,IF(K97=1,"i na hypotéku","aj na hypotéku"),IF(K97=1,"",""))</f>
        <v/>
      </c>
      <c r="U44" s="44"/>
      <c r="V44" s="156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</row>
    <row r="45" spans="1:106" ht="3.95" customHeight="1" thickBot="1">
      <c r="A45" s="141"/>
      <c r="B45" s="24"/>
      <c r="C45" s="25"/>
      <c r="D45" s="25"/>
      <c r="E45" s="66"/>
      <c r="F45" s="71"/>
      <c r="G45" s="42"/>
      <c r="H45" s="42"/>
      <c r="I45" s="72"/>
      <c r="J45" s="72"/>
      <c r="K45" s="74"/>
      <c r="L45" s="72"/>
      <c r="M45" s="72"/>
      <c r="N45" s="72"/>
      <c r="O45" s="74"/>
      <c r="P45" s="42"/>
      <c r="Q45" s="72"/>
      <c r="R45" s="72"/>
      <c r="S45" s="72"/>
      <c r="T45" s="72"/>
      <c r="U45" s="44"/>
      <c r="V45" s="156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</row>
    <row r="46" spans="1:106" ht="3.95" customHeight="1" thickBot="1">
      <c r="A46" s="141"/>
      <c r="B46" s="24"/>
      <c r="C46" s="25"/>
      <c r="D46" s="25"/>
      <c r="E46" s="118"/>
      <c r="F46" s="119"/>
      <c r="G46" s="120"/>
      <c r="H46" s="120"/>
      <c r="I46" s="121"/>
      <c r="J46" s="122"/>
      <c r="K46" s="121"/>
      <c r="L46" s="122"/>
      <c r="M46" s="121"/>
      <c r="N46" s="122"/>
      <c r="O46" s="121"/>
      <c r="P46" s="120"/>
      <c r="Q46" s="122"/>
      <c r="R46" s="122"/>
      <c r="S46" s="122"/>
      <c r="T46" s="122"/>
      <c r="U46" s="126"/>
      <c r="V46" s="156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</row>
    <row r="47" spans="1:106" ht="9.9499999999999993" customHeight="1" thickBot="1">
      <c r="A47" s="141"/>
      <c r="B47" s="243" t="str">
        <f>IF(L95=1,IF(K97=1,IF(K99=1,"Rodinný stav:","Rodinný stav stat. zástupce:"),IF(K99=1,"Rodinný stav: ","Rodiný stav stat. zástupca:")),IF(K97=1,IF(K99=2,"Typ bydlení stat.zástupce: ","Typ bydlení: "),IF(K99=2,"Typ bývania štat.zástupcu:","Typ bývania:")))</f>
        <v>Typ bývania:</v>
      </c>
      <c r="C47" s="244"/>
      <c r="D47" s="244"/>
      <c r="E47" s="57"/>
      <c r="F47" s="65"/>
      <c r="G47" s="47" t="str">
        <f>IF(L95=1,IF(K97=1," Ženatý/vdaná"," Ženatý/vydatá"),IF(K97=1," Vlastní dům/byt "," Vlastný dom/byt"))</f>
        <v xml:space="preserve"> Vlastný dom/byt</v>
      </c>
      <c r="H47" s="43"/>
      <c r="I47" s="65"/>
      <c r="J47" s="41" t="str">
        <f>IF(L95=1,IF(K97=1," Vdovec/vdova"," Vdovec/vdova"),IF(K97=1," Splácený dům/byt"," Splácaný dom/byt"))</f>
        <v xml:space="preserve"> Splácaný dom/byt</v>
      </c>
      <c r="K47" s="65"/>
      <c r="L47" s="41" t="str">
        <f>IF(L95=1,IF(K97=1," Svobodný"," Svobodný"),IF(K97=1," Státní/obecní byt"," Štátny/obecný byt"))</f>
        <v xml:space="preserve"> Štátny/obecný byt</v>
      </c>
      <c r="M47" s="65"/>
      <c r="N47" s="41" t="str">
        <f>IF(L95=1,IF(K97=1," Jiná možnost"," Iná možnosť"),IF(K97=1," Pronájem"," Prenájom"))</f>
        <v xml:space="preserve"> Prenájom</v>
      </c>
      <c r="O47" s="65"/>
      <c r="P47" s="48" t="str">
        <f>IF(L95=1,IF(K97=1,"",""),IF(K97=1," U rodičů, známých"," U rodičov či známych"))</f>
        <v xml:space="preserve"> U rodičov či známych</v>
      </c>
      <c r="Q47" s="42"/>
      <c r="R47" s="42"/>
      <c r="S47" s="42"/>
      <c r="T47" s="49"/>
      <c r="U47" s="42"/>
      <c r="V47" s="156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</row>
    <row r="48" spans="1:106" ht="3.95" customHeight="1" thickBot="1">
      <c r="A48" s="141"/>
      <c r="B48" s="24"/>
      <c r="C48" s="25"/>
      <c r="D48" s="25"/>
      <c r="E48" s="123"/>
      <c r="F48" s="124"/>
      <c r="G48" s="117"/>
      <c r="H48" s="117"/>
      <c r="I48" s="124"/>
      <c r="J48" s="117"/>
      <c r="K48" s="124"/>
      <c r="L48" s="117"/>
      <c r="M48" s="124"/>
      <c r="N48" s="117"/>
      <c r="O48" s="124"/>
      <c r="P48" s="125"/>
      <c r="Q48" s="117"/>
      <c r="R48" s="117"/>
      <c r="S48" s="117"/>
      <c r="T48" s="117"/>
      <c r="U48" s="117"/>
      <c r="V48" s="156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</row>
    <row r="49" spans="1:106" ht="18" customHeight="1" thickBot="1">
      <c r="A49" s="141"/>
      <c r="B49" s="190" t="str">
        <f>IF(L95=1,IF(K97=1,"Délka podnikání v oboru (roků):","Dĺžka podnikania v  odbore (rokov):"),IF(K97=1,"Hlavní oblast podnikání:","Hlavná oblasť podnikania:"))</f>
        <v>Hlavná oblasť podnikania:</v>
      </c>
      <c r="C49" s="191"/>
      <c r="D49" s="191"/>
      <c r="E49" s="233"/>
      <c r="F49" s="234"/>
      <c r="G49" s="234"/>
      <c r="H49" s="234"/>
      <c r="I49" s="235"/>
      <c r="J49" s="235"/>
      <c r="K49" s="235"/>
      <c r="L49" s="235"/>
      <c r="M49" s="235"/>
      <c r="N49" s="352" t="str">
        <f>IF(K97=1,"Délka podnikání v oboru:","Dĺžka podnikania v odbore:")</f>
        <v>Dĺžka podnikania v odbore:</v>
      </c>
      <c r="O49" s="353"/>
      <c r="P49" s="353"/>
      <c r="Q49" s="234"/>
      <c r="R49" s="242"/>
      <c r="S49" s="242"/>
      <c r="T49" s="242"/>
      <c r="U49" s="133" t="str">
        <f>IF(K97=1,"roků","v rokoch")</f>
        <v>v rokoch</v>
      </c>
      <c r="V49" s="157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</row>
    <row r="50" spans="1:106" s="2" customFormat="1" ht="3.95" customHeight="1">
      <c r="A50" s="142"/>
      <c r="B50" s="387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388"/>
      <c r="V50" s="153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"/>
      <c r="AO50" s="1"/>
      <c r="AP50" s="1"/>
    </row>
    <row r="51" spans="1:106" s="4" customFormat="1" ht="18" customHeight="1">
      <c r="A51" s="143"/>
      <c r="B51" s="354" t="str">
        <f>IF(L95=1,IF(K97=1,"EKONOMIKA ZÁJEMCE - odhad za poslední účetní období","EKONOMIKA ZÁUJEMCU - odhad za posledné účtovné obdobie"),IF(L95=2,IF(K97=1,"EKONOMIKA ZÁJEMCE - odhad za poslední účetní období v tis. Kč","EKONOMIKA ZÁUJEMCU - odhad za posledné účtovné obdobie v EUR"),IF(K97=1,"EKONOMIKA ZÁJEMCE - za aktuální účetní období v tis. Kč","EKONOMIKA ZÁUJEMCU - za aktuálne účtovné obdobie v EUR")))</f>
        <v>EKONOMIKA ZÁUJEMCU - odhad za posledné účtovné obdobie v EUR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355"/>
      <c r="U51" s="356"/>
      <c r="V51" s="158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3"/>
      <c r="AO51" s="3"/>
      <c r="AP51" s="3"/>
    </row>
    <row r="52" spans="1:106" s="2" customFormat="1" ht="3" customHeight="1">
      <c r="A52" s="142"/>
      <c r="B52" s="314" t="str">
        <f>IF(L95=1,IF(K97=1,"Hospodářský výsledek za poslední účetní období: ","Výsledok hospodár. pred zdanením  za posl. účtov. rok:"),IF(K97=1,IF(L95=2,IF(K99=2,"Tržby za prodej zboží poslední účetní rok: ","Příjmy za poslední účetní rok:"),IF(K99=2,"Tržby za poslední měsíc:","Příjmy za poslední měsíc:")),IF(L95=2,IF(K99=2,"Tržby z predaja tovaru za posledný účtovný rok:  ","Príjmy celkom za posledný účtovný rok:"),IF(K99=2,"Tržby za posledný mesiac:","Príjmy za posledný mesiac:"))))</f>
        <v>Príjmy celkom za posledný účtovný rok:</v>
      </c>
      <c r="C52" s="315"/>
      <c r="D52" s="315"/>
      <c r="E52" s="315"/>
      <c r="F52" s="315"/>
      <c r="G52" s="316"/>
      <c r="H52" s="231"/>
      <c r="I52" s="6"/>
      <c r="J52" s="34"/>
      <c r="K52" s="6"/>
      <c r="L52" s="6"/>
      <c r="M52" s="6"/>
      <c r="N52" s="6"/>
      <c r="O52" s="320"/>
      <c r="P52" s="321"/>
      <c r="Q52" s="321"/>
      <c r="R52" s="321"/>
      <c r="S52" s="321"/>
      <c r="T52" s="321"/>
      <c r="U52" s="321"/>
      <c r="V52" s="153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"/>
      <c r="AO52" s="1"/>
      <c r="AP52" s="1"/>
    </row>
    <row r="53" spans="1:106" ht="9.9499999999999993" customHeight="1">
      <c r="A53" s="141"/>
      <c r="B53" s="314"/>
      <c r="C53" s="315"/>
      <c r="D53" s="315"/>
      <c r="E53" s="315"/>
      <c r="F53" s="315"/>
      <c r="G53" s="316"/>
      <c r="H53" s="231"/>
      <c r="I53" s="37"/>
      <c r="J53" s="33" t="str">
        <f>IF(L95=1,IF(K97=1,"Kladný","Kladný"),"")</f>
        <v/>
      </c>
      <c r="K53" s="37"/>
      <c r="L53" s="42" t="str">
        <f>IF(L95=1,IF(K97=1,"Záporný","Záporný"),"")</f>
        <v/>
      </c>
      <c r="M53" s="50"/>
      <c r="N53" s="54"/>
      <c r="O53" s="209"/>
      <c r="P53" s="209"/>
      <c r="Q53" s="209"/>
      <c r="R53" s="209"/>
      <c r="S53" s="209"/>
      <c r="T53" s="209"/>
      <c r="U53" s="209"/>
      <c r="V53" s="159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</row>
    <row r="54" spans="1:106" ht="3" customHeight="1">
      <c r="A54" s="141"/>
      <c r="B54" s="317"/>
      <c r="C54" s="318"/>
      <c r="D54" s="318"/>
      <c r="E54" s="318"/>
      <c r="F54" s="318"/>
      <c r="G54" s="319"/>
      <c r="H54" s="232"/>
      <c r="I54" s="30"/>
      <c r="J54" s="51"/>
      <c r="K54" s="36"/>
      <c r="L54" s="52"/>
      <c r="M54" s="36"/>
      <c r="N54" s="55"/>
      <c r="O54" s="322"/>
      <c r="P54" s="322"/>
      <c r="Q54" s="322"/>
      <c r="R54" s="322"/>
      <c r="S54" s="322"/>
      <c r="T54" s="322"/>
      <c r="U54" s="322"/>
      <c r="V54" s="159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</row>
    <row r="55" spans="1:106" ht="3" customHeight="1">
      <c r="A55" s="141"/>
      <c r="B55" s="198" t="str">
        <f>IF(L95=1,IF(K97=1,IF(K99=1,"Příjem za posl. účetní období (v mil. Kč): ","Obrat za posl. účetní období (v mil. Kč): "),IF(K99=1,"Príjmy celkom za posl. účtov. rok (v tis. Eur):","Tržby celkom za posl. účtov. rok (v tis. Eur):")),IF(K97=1,IF(L95=2,IF(K99=2,"Výkony (=tržby za prodej vlast. zboží, služeb) za posl. rok:","Výdaje za poslední účetní rok:"),"Splátky za poslední měsíc - tj. úvěry, leasingy, půjčky:"),IF(L95=2,IF(K99=2,"Tržby z predaja vl.výrobkov,služieb za posl. účtovný rok:","Výdavky celkom za posledný účtovný rok:"),"Splátky za posledný mesiac - úvery, lízingy, pôžičky:")))</f>
        <v>Výdavky celkom za posledný účtovný rok:</v>
      </c>
      <c r="C55" s="308"/>
      <c r="D55" s="308"/>
      <c r="E55" s="308"/>
      <c r="F55" s="308"/>
      <c r="G55" s="309"/>
      <c r="H55" s="231"/>
      <c r="I55" s="6"/>
      <c r="J55" s="33"/>
      <c r="K55" s="6"/>
      <c r="L55" s="6"/>
      <c r="M55" s="6"/>
      <c r="N55" s="6"/>
      <c r="O55" s="323"/>
      <c r="P55" s="324"/>
      <c r="Q55" s="324"/>
      <c r="R55" s="324"/>
      <c r="S55" s="324"/>
      <c r="T55" s="324"/>
      <c r="U55" s="324"/>
      <c r="V55" s="159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</row>
    <row r="56" spans="1:106" ht="9.9499999999999993" customHeight="1">
      <c r="A56" s="141"/>
      <c r="B56" s="310"/>
      <c r="C56" s="308"/>
      <c r="D56" s="308"/>
      <c r="E56" s="308"/>
      <c r="F56" s="308"/>
      <c r="G56" s="309"/>
      <c r="H56" s="231"/>
      <c r="I56" s="37"/>
      <c r="J56" s="33" t="str">
        <f>IF(L95=1,IF(K97=1," &lt;0,5 "," &lt;20"),"")</f>
        <v/>
      </c>
      <c r="K56" s="37"/>
      <c r="L56" s="42" t="str">
        <f>IF(L95=1,IF(K97=1," 0,5-3,0 "," 20-100"),"")</f>
        <v/>
      </c>
      <c r="M56" s="37"/>
      <c r="N56" s="33" t="str">
        <f>IF(L95=1,IF(K97=1," &gt;3 "," &gt;100"),"")</f>
        <v/>
      </c>
      <c r="O56" s="209"/>
      <c r="P56" s="209"/>
      <c r="Q56" s="209"/>
      <c r="R56" s="209"/>
      <c r="S56" s="209"/>
      <c r="T56" s="209"/>
      <c r="U56" s="209"/>
      <c r="V56" s="142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</row>
    <row r="57" spans="1:106" ht="3" customHeight="1" thickBot="1">
      <c r="A57" s="141"/>
      <c r="B57" s="325"/>
      <c r="C57" s="326"/>
      <c r="D57" s="326"/>
      <c r="E57" s="326"/>
      <c r="F57" s="326"/>
      <c r="G57" s="327"/>
      <c r="H57" s="232"/>
      <c r="I57" s="30"/>
      <c r="J57" s="51"/>
      <c r="K57" s="36"/>
      <c r="L57" s="52"/>
      <c r="M57" s="36"/>
      <c r="N57" s="55"/>
      <c r="O57" s="209"/>
      <c r="P57" s="209"/>
      <c r="Q57" s="209"/>
      <c r="R57" s="209"/>
      <c r="S57" s="209"/>
      <c r="T57" s="209"/>
      <c r="U57" s="209"/>
      <c r="V57" s="142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</row>
    <row r="58" spans="1:106" ht="3" customHeight="1">
      <c r="A58" s="141"/>
      <c r="B58" s="328" t="str">
        <f>IF(L95=1,IF(K97=1,"Hodnota aut, strojů, zařízení - bez zástavy (v tis. Kč):","Aktuálna hodnota áut, strojov, zariadení  (v tis. Eur):"),IF(K97=1,IF(L95=2,"Hospodářský výsledek před zdaněním za posl. účetní rok:","Hlavní odběratelé (1-2):"),IF(L95=2,"Výsledok hosp. pred zdanením  za posledný účtovný rok: ","Hlavní odberatelia (1-2):")))</f>
        <v xml:space="preserve">Výsledok hosp. pred zdanením  za posledný účtovný rok: </v>
      </c>
      <c r="C58" s="329"/>
      <c r="D58" s="329"/>
      <c r="E58" s="329"/>
      <c r="F58" s="329"/>
      <c r="G58" s="330"/>
      <c r="H58" s="231"/>
      <c r="I58" s="6"/>
      <c r="J58" s="33"/>
      <c r="K58" s="6"/>
      <c r="L58" s="6"/>
      <c r="M58" s="6"/>
      <c r="N58" s="6"/>
      <c r="O58" s="208"/>
      <c r="P58" s="209"/>
      <c r="Q58" s="209"/>
      <c r="R58" s="209"/>
      <c r="S58" s="209"/>
      <c r="T58" s="209"/>
      <c r="U58" s="209"/>
      <c r="V58" s="142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</row>
    <row r="59" spans="1:106" ht="9.9499999999999993" customHeight="1">
      <c r="A59" s="141"/>
      <c r="B59" s="310"/>
      <c r="C59" s="308"/>
      <c r="D59" s="308"/>
      <c r="E59" s="308"/>
      <c r="F59" s="308"/>
      <c r="G59" s="309"/>
      <c r="H59" s="231"/>
      <c r="I59" s="37"/>
      <c r="J59" s="33" t="str">
        <f>IF(L95=1,IF(K97=1," &lt;150 "," &lt;5"),"")</f>
        <v/>
      </c>
      <c r="K59" s="37"/>
      <c r="L59" s="42" t="str">
        <f>IF(L95=1,IF(K97=1," 150-300"," 5-10"),"")</f>
        <v/>
      </c>
      <c r="M59" s="37"/>
      <c r="N59" s="33" t="str">
        <f>IF(L95=1,IF(K97=1," &gt;300 "," &gt;10"),"")</f>
        <v/>
      </c>
      <c r="O59" s="209"/>
      <c r="P59" s="209"/>
      <c r="Q59" s="209"/>
      <c r="R59" s="209"/>
      <c r="S59" s="209"/>
      <c r="T59" s="209"/>
      <c r="U59" s="209"/>
      <c r="V59" s="142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</row>
    <row r="60" spans="1:106" ht="3" customHeight="1" thickBot="1">
      <c r="A60" s="141"/>
      <c r="B60" s="325"/>
      <c r="C60" s="326"/>
      <c r="D60" s="326"/>
      <c r="E60" s="326"/>
      <c r="F60" s="326"/>
      <c r="G60" s="327"/>
      <c r="H60" s="232"/>
      <c r="I60" s="30"/>
      <c r="J60" s="51"/>
      <c r="K60" s="36"/>
      <c r="L60" s="53"/>
      <c r="M60" s="36"/>
      <c r="N60" s="51"/>
      <c r="O60" s="209"/>
      <c r="P60" s="209"/>
      <c r="Q60" s="209"/>
      <c r="R60" s="209"/>
      <c r="S60" s="209"/>
      <c r="T60" s="209"/>
      <c r="U60" s="209"/>
      <c r="V60" s="142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</row>
    <row r="61" spans="1:106" ht="3" customHeight="1">
      <c r="A61" s="141"/>
      <c r="B61" s="198" t="str">
        <f>IF(L95=1,IF(K97=1,"Příjmy za poslední měsíc (v tis. Kč):","Príjem za posledný mesiac (v tis. Eur):"),IF(K97=1,IF(L95=2,"Čistý příjem za posl. měsíc: (měs.příjmy - měs. náklady):","Hlavní dodavatelé (1-2):"),IF(L95=2,"Čistý príjem za posl. mesiac: (mes. príjmy - mes. náklady):","Hlavní dodávatelia (1-2):")))</f>
        <v>Čistý príjem za posl. mesiac: (mes. príjmy - mes. náklady):</v>
      </c>
      <c r="C61" s="308"/>
      <c r="D61" s="308"/>
      <c r="E61" s="308"/>
      <c r="F61" s="308"/>
      <c r="G61" s="309"/>
      <c r="H61" s="231"/>
      <c r="I61" s="6"/>
      <c r="J61" s="33"/>
      <c r="K61" s="6"/>
      <c r="L61" s="44"/>
      <c r="M61" s="6"/>
      <c r="N61" s="44"/>
      <c r="O61" s="208"/>
      <c r="P61" s="209"/>
      <c r="Q61" s="209"/>
      <c r="R61" s="209"/>
      <c r="S61" s="209"/>
      <c r="T61" s="209"/>
      <c r="U61" s="209"/>
      <c r="V61" s="142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</row>
    <row r="62" spans="1:106" ht="9.9499999999999993" customHeight="1">
      <c r="A62" s="141"/>
      <c r="B62" s="310"/>
      <c r="C62" s="308"/>
      <c r="D62" s="308"/>
      <c r="E62" s="308"/>
      <c r="F62" s="308"/>
      <c r="G62" s="309"/>
      <c r="H62" s="231"/>
      <c r="I62" s="37"/>
      <c r="J62" s="33" t="str">
        <f>IF(L95=1,IF(K97=1," &lt;35 "," &lt;1,5"),"")</f>
        <v/>
      </c>
      <c r="K62" s="37"/>
      <c r="L62" s="42" t="str">
        <f>IF(L95=1,IF(K97=1," 35-50"," 1,5-2"),"")</f>
        <v/>
      </c>
      <c r="M62" s="37"/>
      <c r="N62" s="33" t="str">
        <f>IF(L95=1,IF(K97=1," &gt;50"," &gt;2"),"")</f>
        <v/>
      </c>
      <c r="O62" s="209"/>
      <c r="P62" s="209"/>
      <c r="Q62" s="209"/>
      <c r="R62" s="209"/>
      <c r="S62" s="209"/>
      <c r="T62" s="209"/>
      <c r="U62" s="209"/>
      <c r="V62" s="142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</row>
    <row r="63" spans="1:106" ht="3" customHeight="1">
      <c r="A63" s="141"/>
      <c r="B63" s="311"/>
      <c r="C63" s="312"/>
      <c r="D63" s="312"/>
      <c r="E63" s="312"/>
      <c r="F63" s="312"/>
      <c r="G63" s="313"/>
      <c r="H63" s="232"/>
      <c r="I63" s="30"/>
      <c r="J63" s="35"/>
      <c r="K63" s="36"/>
      <c r="L63" s="36"/>
      <c r="M63" s="36"/>
      <c r="N63" s="55"/>
      <c r="O63" s="209"/>
      <c r="P63" s="209"/>
      <c r="Q63" s="209"/>
      <c r="R63" s="209"/>
      <c r="S63" s="209"/>
      <c r="T63" s="209"/>
      <c r="U63" s="209"/>
      <c r="V63" s="142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</row>
    <row r="64" spans="1:106" ht="15.95" customHeight="1">
      <c r="A64" s="141"/>
      <c r="B64" s="198" t="str">
        <f>IF(L95=1,IF(K97=1,"",""),IF(K97=1,IF(L95=2,"Měsíční splátky za posl. měsíc (tj. úvěry, leasingy, půjčky apod.):","Výše pohledávek po splatnosti více než 30 dnů:"),IF(L95=2,"Mesačné splátky za posl. mesiac (tj. úvery, lízingy, pôžičky a pod.):","Výška pohľadávok po splatnosti viac ako 30 dní: ")))</f>
        <v>Mesačné splátky za posl. mesiac (tj. úvery, lízingy, pôžičky a pod.):</v>
      </c>
      <c r="C64" s="199"/>
      <c r="D64" s="199"/>
      <c r="E64" s="199"/>
      <c r="F64" s="199"/>
      <c r="G64" s="199"/>
      <c r="H64" s="199"/>
      <c r="I64" s="199"/>
      <c r="J64" s="20"/>
      <c r="K64" s="20"/>
      <c r="L64" s="20"/>
      <c r="M64" s="21"/>
      <c r="N64" s="38"/>
      <c r="O64" s="208"/>
      <c r="P64" s="209"/>
      <c r="Q64" s="209"/>
      <c r="R64" s="209"/>
      <c r="S64" s="209"/>
      <c r="T64" s="209"/>
      <c r="U64" s="209"/>
      <c r="V64" s="142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</row>
    <row r="65" spans="1:106" ht="15.95" customHeight="1">
      <c r="A65" s="141"/>
      <c r="B65" s="198" t="str">
        <f>IF(L95=1,IF(K97=1,"",""),IF(K97=1,IF(L95=2,"Aktuální zůstatek na bankovním účtu:","Výše závazky po splatnosti více než 30 dnů:"),IF(L95=2,"Aktuálny zostatok na bankovom účte:","Výška záväzkov po splatnosti viac ako 30 dní:")))</f>
        <v>Aktuálny zostatok na bankovom účte:</v>
      </c>
      <c r="C65" s="199"/>
      <c r="D65" s="199"/>
      <c r="E65" s="199"/>
      <c r="F65" s="199"/>
      <c r="G65" s="199"/>
      <c r="H65" s="199"/>
      <c r="I65" s="199"/>
      <c r="J65" s="20"/>
      <c r="K65" s="20"/>
      <c r="L65" s="20"/>
      <c r="M65" s="21"/>
      <c r="N65" s="38"/>
      <c r="O65" s="208"/>
      <c r="P65" s="209"/>
      <c r="Q65" s="209"/>
      <c r="R65" s="209"/>
      <c r="S65" s="209"/>
      <c r="T65" s="209"/>
      <c r="U65" s="209"/>
      <c r="V65" s="142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</row>
    <row r="66" spans="1:106" ht="15.95" customHeight="1">
      <c r="A66" s="141"/>
      <c r="B66" s="198" t="str">
        <f>IF(L95=1,IF(K97=1,"",""),IF(K97=1,IF(L95=2,"Aktuání hodnota majetku - auta, stroje, zařízení (bez zástavy): ","Aktuání hodnota majetku-auta, stroje, zařízení (bez zástavy):"),IF(L95=2,"Aktuálna hodnota majetku - auta, stroje, zariadenia (bez zástavy): ","Aktuálna hodnota majektu - auta, stroje, zariadenia (bez zástavy):")))</f>
        <v xml:space="preserve">Aktuálna hodnota majetku - auta, stroje, zariadenia (bez zástavy): </v>
      </c>
      <c r="C66" s="199"/>
      <c r="D66" s="199"/>
      <c r="E66" s="199"/>
      <c r="F66" s="199"/>
      <c r="G66" s="199"/>
      <c r="H66" s="199"/>
      <c r="I66" s="199"/>
      <c r="J66" s="22"/>
      <c r="K66" s="22"/>
      <c r="L66" s="22"/>
      <c r="M66" s="23"/>
      <c r="N66" s="38"/>
      <c r="O66" s="208"/>
      <c r="P66" s="209"/>
      <c r="Q66" s="209"/>
      <c r="R66" s="209"/>
      <c r="S66" s="209"/>
      <c r="T66" s="209"/>
      <c r="U66" s="209"/>
      <c r="V66" s="142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</row>
    <row r="67" spans="1:106" ht="15.95" customHeight="1" thickBot="1">
      <c r="A67" s="141"/>
      <c r="B67" s="365" t="str">
        <f>IF(K97=1,"Specifikace majetku bez zástavy:","Špecifikácie majetku bez zástavy:")</f>
        <v>Špecifikácie majetku bez zástavy:</v>
      </c>
      <c r="C67" s="288"/>
      <c r="D67" s="288"/>
      <c r="E67" s="236"/>
      <c r="F67" s="237"/>
      <c r="G67" s="237"/>
      <c r="H67" s="237"/>
      <c r="I67" s="237"/>
      <c r="J67" s="237"/>
      <c r="K67" s="237"/>
      <c r="L67" s="237"/>
      <c r="M67" s="237"/>
      <c r="N67" s="237"/>
      <c r="O67" s="238"/>
      <c r="P67" s="238"/>
      <c r="Q67" s="238"/>
      <c r="R67" s="238"/>
      <c r="S67" s="238"/>
      <c r="T67" s="238"/>
      <c r="U67" s="238"/>
      <c r="V67" s="142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</row>
    <row r="68" spans="1:106" s="2" customFormat="1" ht="3.95" customHeight="1">
      <c r="A68" s="142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40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"/>
      <c r="AO68" s="1"/>
      <c r="AP68" s="1"/>
    </row>
    <row r="69" spans="1:106" s="4" customFormat="1" ht="18" customHeight="1">
      <c r="A69" s="143"/>
      <c r="B69" s="134" t="str">
        <f>IF(K97=1,"SEZNAM NEMOVITÉHO MAJETKU","ZOZNAM NEHNUTEĽNÉHO MAJETKU")</f>
        <v>ZOZNAM NEHNUTEĽNÉHO MAJETKU</v>
      </c>
      <c r="C69" s="135"/>
      <c r="D69" s="135"/>
      <c r="E69" s="135"/>
      <c r="F69" s="135"/>
      <c r="G69" s="135"/>
      <c r="H69" s="135"/>
      <c r="I69" s="136"/>
      <c r="J69" s="136" t="str">
        <f>IF(K97=1,"* jestli máte více než 2 nemovitosti, pošlete jejich seznam jako samostatnou přílohu","* ak máte viac ako 2 nehnuteľnosti, pošlite ich zoznam ako samostatnú prílohu")</f>
        <v>* ak máte viac ako 2 nehnuteľnosti, pošlite ich zoznam ako samostatnú prílohu</v>
      </c>
      <c r="K69" s="137"/>
      <c r="L69" s="137"/>
      <c r="M69" s="137"/>
      <c r="N69" s="137"/>
      <c r="O69" s="137"/>
      <c r="P69" s="137"/>
      <c r="Q69" s="137"/>
      <c r="R69" s="137"/>
      <c r="S69" s="138"/>
      <c r="T69" s="139"/>
      <c r="U69" s="139"/>
      <c r="V69" s="160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3"/>
      <c r="AO69" s="3"/>
      <c r="AP69" s="3"/>
    </row>
    <row r="70" spans="1:106" ht="11.25" customHeight="1">
      <c r="A70" s="141"/>
      <c r="B70" s="366" t="str">
        <f>IF(K97=1,"Typ (byt, pozemek, dům, rekr.objekt)","Typ (byt, pozemok, dom, rekr. objekt)")</f>
        <v>Typ (byt, pozemok, dom, rekr. objekt)</v>
      </c>
      <c r="C70" s="367"/>
      <c r="D70" s="368"/>
      <c r="E70" s="204" t="s">
        <v>2</v>
      </c>
      <c r="F70" s="204"/>
      <c r="G70" s="204"/>
      <c r="H70" s="204"/>
      <c r="I70" s="205"/>
      <c r="J70" s="206" t="s">
        <v>3</v>
      </c>
      <c r="K70" s="206"/>
      <c r="L70" s="206"/>
      <c r="M70" s="207"/>
      <c r="N70" s="239" t="s">
        <v>1</v>
      </c>
      <c r="O70" s="240"/>
      <c r="P70" s="240"/>
      <c r="Q70" s="369" t="str">
        <f>IF(K97=1,"Katastrální území","Katastrálne územie")</f>
        <v>Katastrálne územie</v>
      </c>
      <c r="R70" s="370"/>
      <c r="S70" s="370"/>
      <c r="T70" s="370"/>
      <c r="U70" s="371"/>
      <c r="V70" s="159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</row>
    <row r="71" spans="1:106" ht="16.5" customHeight="1">
      <c r="A71" s="141"/>
      <c r="B71" s="331"/>
      <c r="C71" s="201"/>
      <c r="D71" s="201"/>
      <c r="E71" s="331"/>
      <c r="F71" s="331"/>
      <c r="G71" s="331"/>
      <c r="H71" s="331"/>
      <c r="I71" s="201"/>
      <c r="J71" s="200"/>
      <c r="K71" s="200"/>
      <c r="L71" s="200"/>
      <c r="M71" s="201"/>
      <c r="N71" s="200"/>
      <c r="O71" s="241"/>
      <c r="P71" s="241"/>
      <c r="Q71" s="200"/>
      <c r="R71" s="200"/>
      <c r="S71" s="200"/>
      <c r="T71" s="200"/>
      <c r="U71" s="201"/>
      <c r="V71" s="142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</row>
    <row r="72" spans="1:106" ht="15.95" customHeight="1" thickBot="1">
      <c r="A72" s="141"/>
      <c r="B72" s="376"/>
      <c r="C72" s="203"/>
      <c r="D72" s="203"/>
      <c r="E72" s="376"/>
      <c r="F72" s="376"/>
      <c r="G72" s="376"/>
      <c r="H72" s="376"/>
      <c r="I72" s="203"/>
      <c r="J72" s="202"/>
      <c r="K72" s="202"/>
      <c r="L72" s="202"/>
      <c r="M72" s="203"/>
      <c r="N72" s="202"/>
      <c r="O72" s="210"/>
      <c r="P72" s="210"/>
      <c r="Q72" s="202"/>
      <c r="R72" s="202"/>
      <c r="S72" s="202"/>
      <c r="T72" s="202"/>
      <c r="U72" s="203"/>
      <c r="V72" s="142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</row>
    <row r="73" spans="1:106" ht="3.95" customHeight="1">
      <c r="A73" s="141"/>
      <c r="B73" s="391"/>
      <c r="C73" s="392"/>
      <c r="D73" s="392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142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</row>
    <row r="74" spans="1:106" s="4" customFormat="1" ht="18" customHeight="1">
      <c r="A74" s="143"/>
      <c r="B74" s="179" t="str">
        <f>IF(K97=1,"POŽADOVANÉ PŘÍLOHY","POŽADOVANÉ PRÍLOHY")</f>
        <v>POŽADOVANÉ PRÍLOHY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3"/>
      <c r="AO74" s="3"/>
      <c r="AP74" s="3"/>
    </row>
    <row r="75" spans="1:106" ht="20.25" customHeight="1" thickBot="1">
      <c r="A75" s="141"/>
      <c r="B75" s="412" t="str">
        <f>IF(K97=1,C93,C94)</f>
        <v xml:space="preserve"> vyplnená táto Žiadosť o financovanie</v>
      </c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4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</row>
    <row r="76" spans="1:106" ht="3.95" customHeight="1">
      <c r="A76" s="141"/>
      <c r="B76" s="180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</row>
    <row r="77" spans="1:106" s="4" customFormat="1" ht="18" customHeight="1">
      <c r="A77" s="143"/>
      <c r="B77" s="282" t="str">
        <f>IF(K97=1,"SOUHLAS ZÁJEMCE","SÚHLAS ZÁUJEMCU")</f>
        <v>SÚHLAS ZÁUJEMCU</v>
      </c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3"/>
      <c r="AO77" s="3"/>
      <c r="AP77" s="3"/>
    </row>
    <row r="78" spans="1:106" s="17" customFormat="1" ht="17.25" customHeight="1">
      <c r="A78" s="144"/>
      <c r="B78" s="228" t="str">
        <f>IF(K97=1,CONCATENATE("1) Zájemce souhlasí, aby společnost EUROLEASING CZ s.r.o. (dále jen EUL) ověřila údaje o jeho majetkové a osobní situaci,"," včetně údajů o příjmech a výdajích z dostupných registrů klientských informací za účelem posouzení jeho bonity, důvěryhodnosti a platební morálky a zároveň i předávala informace o zájemci do těchto registrů. "),CONCATENATE("1) Záujemca súhlasí, aby spoločnosť EUROLEASING SK s.r.o. (ďalej len EUL) overila údaje o jeho majetkovej a osobnej situácii, "," vrátane údajov o príjmoch a výdavkoch z dostupných registrov klientskych informácií na posúdenie jeho bonity, dôveryhodnosti a platobnej morálky a zároveň aj odovzdávala informácie o záujemcovi do týchto registrov."))</f>
        <v>1) Záujemca súhlasí, aby spoločnosť EUROLEASING SK s.r.o. (ďalej len EUL) overila údaje o jeho majetkovej a osobnej situácii,  vrátane údajov o príjmoch a výdavkoch z dostupných registrov klientskych informácií na posúdenie jeho bonity, dôveryhodnosti a platobnej morálky a zároveň aj odovzdávala informácie o záujemcovi do týchto registrov.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30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</row>
    <row r="79" spans="1:106" s="19" customFormat="1" ht="34.5" customHeight="1">
      <c r="A79" s="145"/>
      <c r="B79" s="228" t="str">
        <f>IF(K97=1,CONCATENATE("2) Zájemce souhlasí, že EUL údaje - např. jméno, příjmení, rodné číslo, sídlo, bydliště apod., které získal nebo získá od zájemce, resp. o jiných fyzických osobách v souvislosti se sjednáním "," uzavřením a správou Smlouvy nebo Žádosti, uchová ve své evidenci po dobu, po kterou je to nezbytné"," pro ochranu zájmů EUL a účelné pro budoucí nabízení služeb EUL a že EUL bude tyto údaje využívat výlučně pro plnění zákonných povinností,"," pro zajišťování svých obchodních zájmů, zejména pro účely uzavření a spravování Smlouvy, nabízení dalších služeb (i po skončení Smlouvy), příp. pro vymáhání ","pohledávek za zájemcem, přičemž uvedené služby pro EUL zajišťují a budou zajišťovat jménem EUL kromě jejích zaměstnanců rovněž třetí osoby, např. obchodníci, pojišťovny, inkasní"," agentrury, apod. - viz. dále www.euroleasing.cz"),CONCATENATE("2) Záujemca súhlasí, že EUL údaje - napr. meno, priezvisko, rodné číslo, sídlo, bydlisko apod., ktoré získal alebo získa od záujemca, resp. o iných fyzických osobách v súvislosti s uzavretím "," a správou Zmluvy alebo Žiadosti, uchová vo svojej evidencii po dobu, po ktorú je to nevyhnutné "," pre ochranu záujmov EUL a účelné pre budúce ponúkania služieb EUL a že EUL bude tieto údaje využívať výlučne pre plnenie zákonných povinností, "," pre zaisťovanie svojich obchodných záujmov, najmä na účely uzatvorenia a spravovanie Zmluvy, ponúkanie ďalších služieb (aj po skončení zmluvy), príp. pre vymáhanie "," pohľadávok za záujemcom, pričom uvedené služby pre EUL zaisťujú a budú zabezpečovať menom EUL okrem jej zamestnancov aj tretie osoby, napr. obchodníci, pojišťovny, inkasné "," agentúry, apod. - viď. ďalej www.euroleasingcz.sk"))</f>
        <v>2) Záujemca súhlasí, že EUL údaje - napr. meno, priezvisko, rodné číslo, sídlo, bydlisko apod., ktoré získal alebo získa od záujemca, resp. o iných fyzických osobách v súvislosti s uzavretím  a správou Zmluvy alebo Žiadosti, uchová vo svojej evidencii po dobu, po ktorú je to nevyhnutné  pre ochranu záujmov EUL a účelné pre budúce ponúkania služieb EUL a že EUL bude tieto údaje využívať výlučne pre plnenie zákonných povinností,  pre zaisťovanie svojich obchodných záujmov, najmä na účely uzatvorenia a spravovanie Zmluvy, ponúkanie ďalších služieb (aj po skončení zmluvy), príp. pre vymáhanie  pohľadávok za záujemcom, pričom uvedené služby pre EUL zaisťujú a budú zabezpečovať menom EUL okrem jej zamestnancov aj tretie osoby, napr. obchodníci, pojišťovny, inkasné  agentúry, apod. - viď. ďalej www.euroleasingcz.sk</v>
      </c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30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</row>
    <row r="80" spans="1:106" s="15" customFormat="1" ht="20.25" customHeight="1" thickBot="1">
      <c r="A80" s="146"/>
      <c r="B80" s="295" t="str">
        <f>IF(K97=1,CONCATENATE("3) Zájemce souhlasí, že v případě, že  poskytne EUL kopii občanského průkazu, rodného listu, řidičského průkazu, průkazu zdravotní pojišťovny či jiného dokladu"," a zároveň nesdělí EUL, že nesouhlasí s pořizováním a uchováváním kopií dokladů, bude EUL zpracovávat a uchovávat tyto kopie a údaje nacházející se na nich"," (vč. fotografie, a to po dobu 5 let od data podpisu této žádosti)."),CONCATENATE("3) Záujemca súhlasí, že v prípade, že poskytne EUL kópiu občianskeho preukazu, rodného listu, vodičského preukazu, preukazu zdravotnej poisťovne či iného dokladu "," a zároveň neoznámi EUL, že nesúhlasí s vyhotovením a uchovávaním kópií dokladov, bude EUL spracovávať a uchovávať tieto kópie a údaje nachádzajúce sa na nich "," (vr. fotografie, a to po dobu 5 rokov od dátumu podpisu tejto žiadosti)."))</f>
        <v>3) Záujemca súhlasí, že v prípade, že poskytne EUL kópiu občianskeho preukazu, rodného listu, vodičského preukazu, preukazu zdravotnej poisťovne či iného dokladu  a zároveň neoznámi EUL, že nesúhlasí s vyhotovením a uchovávaním kópií dokladov, bude EUL spracovávať a uchovávať tieto kópie a údaje nachádzajúce sa na nich  (vr. fotografie, a to po dobu 5 rokov od dátumu podpisu tejto žiadosti).</v>
      </c>
      <c r="C80" s="296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7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</row>
    <row r="81" spans="1:106" s="15" customFormat="1" ht="3.95" customHeight="1">
      <c r="A81" s="146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4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</row>
    <row r="82" spans="1:106" s="4" customFormat="1" ht="18" customHeight="1">
      <c r="A82" s="143"/>
      <c r="B82" s="357" t="str">
        <f>IF(K97=1,"PROHLÁŠENÍ ZÁJEMCE","PREHLÁSENIE ZÁUJEMCU")</f>
        <v>PREHLÁSENIE ZÁUJEMCU</v>
      </c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3"/>
      <c r="AO82" s="3"/>
      <c r="AP82" s="3"/>
    </row>
    <row r="83" spans="1:106" s="15" customFormat="1" ht="9.75" customHeight="1">
      <c r="A83" s="146"/>
      <c r="B83" s="228" t="str">
        <f>IF(K97=1,CONCATENATE("1) Zájemce prohlašuje, že se seznámil s aktuálním zněním Informačního memoranda EUROLEASING CZ na adrese www.euroleasing.cz"),"1) Záujemca prehlasuje, že sa zoznámil s aktuálnym znením Informačného memoranda EUROLEASING SK na adrese www.euroleasingcz.sk")</f>
        <v>1) Záujemca prehlasuje, že sa zoznámil s aktuálnym znením Informačného memoranda EUROLEASING SK na adrese www.euroleasingcz.sk</v>
      </c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30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</row>
    <row r="84" spans="1:106" s="15" customFormat="1" ht="9.9499999999999993" customHeight="1">
      <c r="A84" s="146"/>
      <c r="B84" s="228" t="str">
        <f>IF(K99=2,IF(K97=1,CONCATENATE("2) Zájemce prohlašuje, že není politicky exponovanou osobou nebo osobou blízkou k politicky exponované osobě ve smyslu zákona č. 253/2008 Sb a dále prohlašuje, že je skutečným majitelem zájemce  podle definic na www.euroleasing.cz"),"2) Záujemca prehlasuje, že nie je politicky exponovanou osobou alebo osobou blízkou k politicky exponovanej osobe  v zmysle zákona č. 297/2008 Z.z. a ďalej prehlasuje, že je skutočným majiteľom záujemca podľa definícií na www.euroleasingcz.sk"),IF(K97=1,CONCATENATE("2) Zájemce prohlašuje, že není politicky exponovanou osobou nebo osobou blízkou k politicky exponované osobě ve smyslu zákona č. 253/2008 Sb podle definic na www.euroleasing.cz"),"2) Záujemca prehlasuje, že nie je politicky exponovanou osobou alebo osobou blízkou k politicky exponovanej osobe  v zmysle zákona č. 297/2008 Z.z. podľa definícií na www.euroleasingcz.sk"))</f>
        <v>2) Záujemca prehlasuje, že nie je politicky exponovanou osobou alebo osobou blízkou k politicky exponovanej osobe  v zmysle zákona č. 297/2008 Z.z. podľa definícií na www.euroleasingcz.sk</v>
      </c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30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</row>
    <row r="85" spans="1:106" s="15" customFormat="1" ht="9" customHeight="1">
      <c r="A85" s="146"/>
      <c r="B85" s="228" t="str">
        <f>IF(K97=1,CONCATENATE("3) Zájemce prohlašuje, že má v úmyslu prostřednictvím EUL uzavřít smlouvu o financování podle § 1728-1730 OZ - Předsmluvní odpovědnost.  "),"3) Záujemca prehlasuje, že má v úmysle prostredníctvom EUL uzavrieť zmluvu o financovaní  v súlade s predzmluvnou zodpovednosťou.")</f>
        <v>3) Záujemca prehlasuje, že má v úmysle prostredníctvom EUL uzavrieť zmluvu o financovaní  v súlade s predzmluvnou zodpovednosťou.</v>
      </c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30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</row>
    <row r="86" spans="1:106" s="13" customFormat="1" ht="15" customHeight="1" thickBot="1">
      <c r="A86" s="147"/>
      <c r="B86" s="298" t="str">
        <f>IF(K97=1,CONCATENATE("4) Zájemce prohlašuje a stvrzuje svým podpisem pravost a úplnost všech údajů uvedených v této žádosti. "),"4) Záujemca prehlasuje a potvrdzuje svojím podpisom pravosť a úplnosť všetkých údajov uvedených v tejto žiadosti. ")</f>
        <v xml:space="preserve">4) Záujemca prehlasuje a potvrdzuje svojím podpisom pravosť a úplnosť všetkých údajov uvedených v tejto žiadosti. </v>
      </c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2"/>
      <c r="AO86" s="12"/>
      <c r="AP86" s="12"/>
    </row>
    <row r="87" spans="1:106" s="13" customFormat="1" ht="3.95" customHeight="1">
      <c r="A87" s="147"/>
      <c r="B87" s="185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4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2"/>
      <c r="AO87" s="12"/>
      <c r="AP87" s="12"/>
    </row>
    <row r="88" spans="1:106" ht="5.25" customHeight="1" thickBot="1">
      <c r="A88" s="142"/>
      <c r="B88" s="80"/>
      <c r="C88" s="78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"/>
      <c r="AO88" s="1"/>
      <c r="AP88" s="1"/>
      <c r="AQ88" s="2"/>
      <c r="AR88" s="2"/>
      <c r="AS88" s="2"/>
      <c r="AT88" s="2"/>
      <c r="AU88" s="2"/>
      <c r="AV88" s="2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</row>
    <row r="89" spans="1:106" s="11" customFormat="1" ht="27" customHeight="1">
      <c r="A89" s="148"/>
      <c r="B89" s="81"/>
      <c r="C89" s="384"/>
      <c r="D89" s="385"/>
      <c r="E89" s="385"/>
      <c r="F89" s="385"/>
      <c r="G89" s="385"/>
      <c r="H89" s="386"/>
      <c r="I89" s="127"/>
      <c r="J89" s="379"/>
      <c r="K89" s="380"/>
      <c r="L89" s="380"/>
      <c r="M89" s="380"/>
      <c r="N89" s="380"/>
      <c r="O89" s="128"/>
      <c r="P89" s="393"/>
      <c r="Q89" s="394"/>
      <c r="R89" s="394"/>
      <c r="S89" s="394"/>
      <c r="T89" s="394"/>
      <c r="U89" s="86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7"/>
      <c r="AO89" s="7"/>
      <c r="AP89" s="7"/>
      <c r="AQ89" s="7"/>
      <c r="AR89" s="7"/>
      <c r="AS89" s="7"/>
      <c r="AT89" s="7"/>
      <c r="AU89" s="7"/>
      <c r="AV89" s="7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s="83" customFormat="1" ht="12.75" customHeight="1">
      <c r="A90" s="149"/>
      <c r="B90" s="84"/>
      <c r="C90" s="377" t="str">
        <f>IF(K97=1,"Jméno a příjmení zájemce","Meno a priezvisko záujemcu:")</f>
        <v>Meno a priezvisko záujemcu:</v>
      </c>
      <c r="D90" s="378"/>
      <c r="E90" s="378"/>
      <c r="F90" s="378"/>
      <c r="G90" s="378"/>
      <c r="H90" s="85"/>
      <c r="I90" s="85"/>
      <c r="J90" s="377" t="str">
        <f>IF(K97=1,"Podpis zájemce","Podpis záujemcu:")</f>
        <v>Podpis záujemcu:</v>
      </c>
      <c r="K90" s="381"/>
      <c r="L90" s="381"/>
      <c r="M90" s="381"/>
      <c r="N90" s="381"/>
      <c r="O90" s="85"/>
      <c r="P90" s="382" t="str">
        <f>IF(K97=1,"Datum","Dátum:")</f>
        <v>Dátum:</v>
      </c>
      <c r="Q90" s="383"/>
      <c r="R90" s="383"/>
      <c r="S90" s="383"/>
      <c r="T90" s="383"/>
      <c r="U90" s="85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</row>
    <row r="91" spans="1:106" s="11" customFormat="1" ht="15" customHeight="1">
      <c r="A91" s="148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"/>
      <c r="AO91" s="1"/>
      <c r="AP91" s="1"/>
      <c r="AQ91" s="2"/>
      <c r="AR91" s="2"/>
      <c r="AS91" s="2"/>
      <c r="AT91" s="2"/>
      <c r="AU91" s="2"/>
      <c r="AV91" s="2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ht="15" hidden="1" customHeight="1">
      <c r="A92" s="150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62"/>
      <c r="W92" s="162"/>
      <c r="X92" s="162"/>
      <c r="Y92" s="162"/>
      <c r="Z92" s="162"/>
      <c r="AA92" s="162"/>
      <c r="AB92" s="162"/>
      <c r="AC92" s="162"/>
      <c r="AD92" s="162"/>
      <c r="AE92" s="141"/>
      <c r="AF92" s="141"/>
      <c r="AG92" s="141"/>
      <c r="AH92" s="141"/>
      <c r="AI92" s="141"/>
      <c r="AJ92" s="141"/>
      <c r="AK92" s="141"/>
      <c r="AL92" s="141"/>
      <c r="AM92" s="141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</row>
    <row r="93" spans="1:106" ht="15" hidden="1" customHeight="1">
      <c r="A93" s="150"/>
      <c r="B93" s="174" t="s">
        <v>0</v>
      </c>
      <c r="C93" s="175" t="str">
        <f>IF(L95&lt;3," vyplněná tato Žádost o financování",IF(K99=1," 1) vyplněná tato Žádost o financování   2) daňové přiznání za poslední účetní období    3) výpisy z bankovního účtu za minulý měsíc","1) vyplněná Žádost o financování    2) daňové přiznání vč. rozvahy a výkazu zisku a ztrát za poslední účetní rok    3) výpisy z bankovního účtu za minulý měsíc"))</f>
        <v xml:space="preserve"> vyplněná tato Žádost o financování</v>
      </c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</row>
    <row r="94" spans="1:106" ht="15" hidden="1" customHeight="1" thickBot="1">
      <c r="A94" s="150"/>
      <c r="B94" s="174"/>
      <c r="C94" s="177" t="str">
        <f>IF(L95&lt;3," vyplnená táto Žiadosť o financovanie",IF(K99=1," 1) vyplnená táto Žiadosť o financovanie   2) daňové priznanie za posledné účtovné obdobie   3) výpisy z bankového účtu za posledný mesiac","1) vyplnená Žiadosť o financovanie     2) účtovné výkazy  za posledné účtovné obdobie   3) výpisy z bankového účtu za posledný mesiac"))</f>
        <v xml:space="preserve"> vyplnená táto Žiadosť o financovanie</v>
      </c>
      <c r="D94" s="177"/>
      <c r="E94" s="142"/>
      <c r="F94" s="142"/>
      <c r="G94" s="142"/>
      <c r="H94" s="142"/>
      <c r="I94" s="178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</row>
    <row r="95" spans="1:106" ht="15" hidden="1" customHeight="1" thickBot="1">
      <c r="A95" s="150"/>
      <c r="B95" s="148" t="str">
        <f>IF(K97=1,"Datum:","Dátum:")</f>
        <v>Dátum:</v>
      </c>
      <c r="C95" s="148"/>
      <c r="D95" s="148"/>
      <c r="E95" s="148"/>
      <c r="F95" s="148"/>
      <c r="G95" s="148"/>
      <c r="H95" s="148"/>
      <c r="I95" s="148"/>
      <c r="J95" s="148"/>
      <c r="K95" s="148"/>
      <c r="L95" s="211">
        <f>IF(K101=1,2,3)</f>
        <v>2</v>
      </c>
      <c r="M95" s="212"/>
      <c r="N95" s="212"/>
      <c r="O95" s="212"/>
      <c r="P95" s="212"/>
      <c r="Q95" s="213"/>
      <c r="R95" s="148"/>
      <c r="S95" s="148"/>
      <c r="T95" s="148"/>
      <c r="U95" s="148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</row>
    <row r="96" spans="1:106" ht="15" hidden="1" customHeight="1" thickBot="1">
      <c r="A96" s="150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</row>
    <row r="97" spans="1:106" ht="15" hidden="1" customHeight="1" thickBot="1">
      <c r="A97" s="150"/>
      <c r="B97" s="372" t="str">
        <f>IF(K97=1,"   Jazyková verze (1 - CZ  2 - SK)","   Jazyková verzia (1 - CZ 2 - SK)")</f>
        <v xml:space="preserve">   Jazyková verzia (1 - CZ 2 - SK)</v>
      </c>
      <c r="C97" s="373"/>
      <c r="D97" s="373"/>
      <c r="E97" s="373"/>
      <c r="F97" s="373"/>
      <c r="G97" s="373"/>
      <c r="H97" s="373"/>
      <c r="I97" s="373"/>
      <c r="J97" s="373"/>
      <c r="K97" s="211">
        <v>2</v>
      </c>
      <c r="L97" s="212"/>
      <c r="M97" s="212"/>
      <c r="N97" s="212"/>
      <c r="O97" s="212"/>
      <c r="P97" s="213"/>
      <c r="Q97" s="150"/>
      <c r="R97" s="150"/>
      <c r="S97" s="150"/>
      <c r="T97" s="150"/>
      <c r="U97" s="150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</row>
    <row r="98" spans="1:106" ht="15" hidden="1" customHeight="1" thickBot="1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</row>
    <row r="99" spans="1:106" ht="15" hidden="1" customHeight="1" thickBot="1">
      <c r="A99" s="150"/>
      <c r="B99" s="374" t="str">
        <f>IF(K97=1,"    1 - podnikatel   2 - společnost","    1 - podnikateľ   2 - spoločnosť")</f>
        <v xml:space="preserve">    1 - podnikateľ   2 - spoločnosť</v>
      </c>
      <c r="C99" s="375"/>
      <c r="D99" s="375"/>
      <c r="E99" s="375"/>
      <c r="F99" s="375"/>
      <c r="G99" s="375"/>
      <c r="H99" s="375"/>
      <c r="I99" s="375"/>
      <c r="J99" s="375"/>
      <c r="K99" s="211">
        <v>1</v>
      </c>
      <c r="L99" s="212"/>
      <c r="M99" s="212"/>
      <c r="N99" s="212"/>
      <c r="O99" s="212"/>
      <c r="P99" s="213"/>
      <c r="Q99" s="150"/>
      <c r="R99" s="150"/>
      <c r="S99" s="150"/>
      <c r="T99" s="150"/>
      <c r="U99" s="150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</row>
    <row r="100" spans="1:106" ht="15" hidden="1" customHeight="1" thickBot="1">
      <c r="A100" s="150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50"/>
      <c r="R100" s="150"/>
      <c r="S100" s="150"/>
      <c r="T100" s="150"/>
      <c r="U100" s="150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</row>
    <row r="101" spans="1:106" ht="15" hidden="1" customHeight="1" thickBot="1">
      <c r="A101" s="150"/>
      <c r="B101" s="374" t="str">
        <f>IF(K97=1,"    1 - do 249 tis. Kč    2 - od 250 tis. Kč","    1 - do 1.499 tis. Eur    2 - od 1.500 Eur")</f>
        <v xml:space="preserve">    1 - do 1.499 tis. Eur    2 - od 1.500 Eur</v>
      </c>
      <c r="C101" s="375"/>
      <c r="D101" s="375"/>
      <c r="E101" s="375"/>
      <c r="F101" s="375"/>
      <c r="G101" s="375"/>
      <c r="H101" s="375"/>
      <c r="I101" s="375"/>
      <c r="J101" s="375"/>
      <c r="K101" s="211">
        <v>1</v>
      </c>
      <c r="L101" s="212"/>
      <c r="M101" s="212"/>
      <c r="N101" s="212"/>
      <c r="O101" s="212"/>
      <c r="P101" s="213"/>
      <c r="Q101" s="150"/>
      <c r="R101" s="150"/>
      <c r="S101" s="150"/>
      <c r="T101" s="150"/>
      <c r="U101" s="150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</row>
    <row r="102" spans="1:106" ht="15" hidden="1" customHeight="1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</row>
    <row r="103" spans="1:106" ht="15" customHeight="1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</row>
    <row r="104" spans="1:106" ht="16.149999999999999" customHeight="1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</row>
    <row r="105" spans="1:106" ht="16.149999999999999" customHeight="1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</row>
    <row r="106" spans="1:106" ht="16.149999999999999" customHeight="1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</row>
    <row r="107" spans="1:106" ht="16.149999999999999" customHeight="1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</row>
    <row r="108" spans="1:106" ht="16.149999999999999" customHeight="1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</row>
    <row r="109" spans="1:106" ht="16.149999999999999" customHeight="1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</row>
    <row r="110" spans="1:106" ht="16.149999999999999" customHeight="1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</row>
    <row r="111" spans="1:106" ht="16.149999999999999" customHeight="1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</row>
    <row r="112" spans="1:106" ht="16.149999999999999" customHeight="1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</row>
    <row r="113" spans="1:106" ht="16.149999999999999" customHeight="1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</row>
    <row r="114" spans="1:106" ht="16.149999999999999" customHeight="1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</row>
    <row r="115" spans="1:106" ht="16.149999999999999" customHeight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</row>
    <row r="116" spans="1:106" ht="16.149999999999999" customHeight="1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</row>
    <row r="117" spans="1:106" ht="16.149999999999999" customHeight="1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</row>
    <row r="118" spans="1:106" ht="16.149999999999999" customHeight="1">
      <c r="A118" s="150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</row>
    <row r="119" spans="1:106" ht="16.149999999999999" customHeight="1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</row>
    <row r="120" spans="1:106" ht="16.149999999999999" customHeight="1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</row>
    <row r="121" spans="1:106" ht="16.149999999999999" customHeight="1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</row>
    <row r="122" spans="1:106" ht="16.149999999999999" customHeight="1">
      <c r="A122" s="150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</row>
    <row r="123" spans="1:106" ht="16.149999999999999" customHeight="1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</row>
    <row r="124" spans="1:106" ht="16.149999999999999" customHeight="1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</row>
    <row r="125" spans="1:106" ht="16.149999999999999" customHeight="1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</row>
    <row r="126" spans="1:106" ht="16.149999999999999" customHeight="1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</row>
    <row r="127" spans="1:106" ht="16.149999999999999" customHeight="1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</row>
    <row r="128" spans="1:106" ht="16.149999999999999" customHeight="1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</row>
    <row r="129" spans="1:106" ht="16.149999999999999" customHeight="1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</row>
    <row r="130" spans="1:106" ht="16.149999999999999" customHeight="1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</row>
    <row r="131" spans="1:106" ht="16.149999999999999" customHeight="1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</row>
    <row r="132" spans="1:106" ht="16.149999999999999" customHeight="1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</row>
    <row r="133" spans="1:106" ht="16.149999999999999" customHeight="1">
      <c r="A133" s="9"/>
      <c r="B133" s="360" t="s">
        <v>5</v>
      </c>
      <c r="C133" s="361"/>
      <c r="D133" s="361"/>
      <c r="E133" s="361"/>
      <c r="F133" s="361"/>
      <c r="G133" s="361"/>
      <c r="H133" s="361"/>
      <c r="I133" s="361"/>
      <c r="J133" s="361"/>
      <c r="K133" s="361"/>
      <c r="L133" s="361"/>
      <c r="M133" s="361"/>
      <c r="N133" s="361"/>
      <c r="O133" s="9"/>
      <c r="P133" s="9"/>
      <c r="Q133" s="9"/>
      <c r="R133" s="9"/>
      <c r="S133" s="9"/>
      <c r="T133" s="9"/>
      <c r="U133" s="9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</row>
    <row r="134" spans="1:106" ht="16.149999999999999" customHeight="1">
      <c r="A134" s="9"/>
      <c r="B134" s="348" t="s">
        <v>6</v>
      </c>
      <c r="C134" s="349"/>
      <c r="D134" s="349"/>
      <c r="E134" s="349"/>
      <c r="F134" s="350" t="s">
        <v>12</v>
      </c>
      <c r="G134" s="351"/>
      <c r="H134" s="351"/>
      <c r="I134" s="351"/>
      <c r="J134" s="351"/>
      <c r="K134" s="351"/>
      <c r="L134" s="351"/>
      <c r="M134" s="351"/>
      <c r="N134" s="351"/>
      <c r="O134" s="9"/>
      <c r="P134" s="9"/>
      <c r="Q134" s="9"/>
      <c r="R134" s="9"/>
      <c r="S134" s="9"/>
      <c r="T134" s="9"/>
      <c r="U134" s="9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</row>
    <row r="135" spans="1:106" ht="16.149999999999999" customHeight="1">
      <c r="A135" s="9"/>
      <c r="B135" s="348" t="s">
        <v>7</v>
      </c>
      <c r="C135" s="349"/>
      <c r="D135" s="349"/>
      <c r="E135" s="349"/>
      <c r="F135" s="362" t="s">
        <v>13</v>
      </c>
      <c r="G135" s="351"/>
      <c r="H135" s="351"/>
      <c r="I135" s="351"/>
      <c r="J135" s="351"/>
      <c r="K135" s="351"/>
      <c r="L135" s="351"/>
      <c r="M135" s="351"/>
      <c r="N135" s="351"/>
      <c r="O135" s="9"/>
      <c r="P135" s="9"/>
      <c r="Q135" s="9"/>
      <c r="R135" s="9"/>
      <c r="S135" s="9"/>
      <c r="T135" s="9"/>
      <c r="U135" s="9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</row>
    <row r="136" spans="1:106" ht="16.149999999999999" customHeight="1">
      <c r="A136" s="9"/>
      <c r="B136" s="348" t="s">
        <v>8</v>
      </c>
      <c r="C136" s="349"/>
      <c r="D136" s="349"/>
      <c r="E136" s="349"/>
      <c r="F136" s="363" t="s">
        <v>14</v>
      </c>
      <c r="G136" s="364"/>
      <c r="H136" s="364"/>
      <c r="I136" s="364"/>
      <c r="J136" s="364"/>
      <c r="K136" s="364"/>
      <c r="L136" s="364"/>
      <c r="M136" s="364"/>
      <c r="N136" s="364"/>
      <c r="O136" s="9"/>
      <c r="P136" s="9"/>
      <c r="Q136" s="9"/>
      <c r="R136" s="9"/>
      <c r="S136" s="9"/>
      <c r="T136" s="9"/>
      <c r="U136" s="9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</row>
    <row r="137" spans="1:106" ht="16.149999999999999" customHeight="1">
      <c r="A137" s="9"/>
      <c r="B137" s="348" t="s">
        <v>9</v>
      </c>
      <c r="C137" s="349"/>
      <c r="D137" s="349"/>
      <c r="E137" s="349"/>
      <c r="F137" s="363" t="s">
        <v>15</v>
      </c>
      <c r="G137" s="364"/>
      <c r="H137" s="364"/>
      <c r="I137" s="364"/>
      <c r="J137" s="364"/>
      <c r="K137" s="364"/>
      <c r="L137" s="364"/>
      <c r="M137" s="364"/>
      <c r="N137" s="364"/>
      <c r="O137" s="9"/>
      <c r="P137" s="9"/>
      <c r="Q137" s="9"/>
      <c r="R137" s="9"/>
      <c r="S137" s="9"/>
      <c r="T137" s="9"/>
      <c r="U137" s="9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</row>
    <row r="138" spans="1:106" ht="16.149999999999999" customHeight="1">
      <c r="A138" s="9"/>
      <c r="B138" s="348" t="s">
        <v>10</v>
      </c>
      <c r="C138" s="349"/>
      <c r="D138" s="349"/>
      <c r="E138" s="349"/>
      <c r="F138" s="350" t="s">
        <v>11</v>
      </c>
      <c r="G138" s="351"/>
      <c r="H138" s="351"/>
      <c r="I138" s="351"/>
      <c r="J138" s="351"/>
      <c r="K138" s="351"/>
      <c r="L138" s="351"/>
      <c r="M138" s="351"/>
      <c r="N138" s="351"/>
      <c r="O138" s="9"/>
      <c r="P138" s="9"/>
      <c r="Q138" s="9"/>
      <c r="R138" s="9"/>
      <c r="S138" s="9"/>
      <c r="T138" s="9"/>
      <c r="U138" s="9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</row>
    <row r="139" spans="1:106" ht="16.149999999999999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</row>
    <row r="140" spans="1:106" ht="16.149999999999999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</row>
    <row r="141" spans="1:106" ht="16.149999999999999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</row>
    <row r="142" spans="1:106" ht="16.149999999999999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</row>
    <row r="143" spans="1:106" ht="16.149999999999999" customHeight="1">
      <c r="A143" s="7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</row>
    <row r="144" spans="1:106" ht="16.149999999999999" customHeight="1">
      <c r="A144" s="7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</row>
    <row r="145" spans="1:106" ht="16.149999999999999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</row>
    <row r="146" spans="1:106" ht="16.149999999999999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</row>
    <row r="147" spans="1:106" ht="16.149999999999999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</row>
    <row r="148" spans="1:106" ht="16.149999999999999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</row>
    <row r="149" spans="1:106" ht="16.149999999999999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</row>
    <row r="150" spans="1:106" ht="16.149999999999999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</row>
    <row r="151" spans="1:106" ht="16.149999999999999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</row>
    <row r="152" spans="1:106" ht="16.149999999999999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</row>
    <row r="153" spans="1:106" ht="16.149999999999999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</row>
    <row r="154" spans="1:106" ht="16.149999999999999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</row>
    <row r="155" spans="1:106" ht="16.149999999999999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</row>
    <row r="156" spans="1:106" ht="16.149999999999999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</row>
    <row r="157" spans="1:106" ht="16.149999999999999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</row>
    <row r="158" spans="1:106" ht="16.149999999999999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</row>
    <row r="159" spans="1:106" ht="16.149999999999999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</row>
    <row r="160" spans="1:106" ht="16.149999999999999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</row>
    <row r="161" spans="1:106" ht="16.149999999999999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</row>
    <row r="162" spans="1:106" ht="16.149999999999999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</row>
    <row r="163" spans="1:106" ht="16.149999999999999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</row>
    <row r="164" spans="1:106" ht="16.149999999999999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</row>
    <row r="165" spans="1:106" ht="16.149999999999999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</row>
    <row r="166" spans="1:106" ht="16.149999999999999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</row>
    <row r="167" spans="1:106" ht="16.149999999999999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</row>
    <row r="168" spans="1:106" ht="16.149999999999999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</row>
    <row r="169" spans="1:106" ht="16.149999999999999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</row>
    <row r="170" spans="1:106" ht="16.149999999999999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</row>
    <row r="171" spans="1:106" ht="16.149999999999999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</row>
    <row r="172" spans="1:106" ht="16.149999999999999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</row>
    <row r="173" spans="1:106" ht="16.149999999999999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</row>
    <row r="174" spans="1:106" ht="16.149999999999999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</row>
    <row r="175" spans="1:106" ht="16.149999999999999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</row>
    <row r="176" spans="1:106" ht="16.149999999999999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</row>
    <row r="177" spans="1:106" ht="16.149999999999999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</row>
    <row r="178" spans="1:106" ht="16.149999999999999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</row>
    <row r="179" spans="1:106" ht="16.149999999999999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</row>
    <row r="180" spans="1:106" ht="16.149999999999999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</row>
    <row r="181" spans="1:106" ht="16.149999999999999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</row>
    <row r="182" spans="1:106" ht="16.149999999999999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</row>
    <row r="183" spans="1:106" ht="16.149999999999999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</row>
    <row r="184" spans="1:106" ht="16.149999999999999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</row>
    <row r="185" spans="1:106" ht="16.149999999999999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</row>
    <row r="186" spans="1:106" ht="16.149999999999999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</row>
    <row r="187" spans="1:106" ht="16.149999999999999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</row>
    <row r="188" spans="1:106" ht="16.149999999999999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</row>
    <row r="189" spans="1:106" ht="16.149999999999999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</row>
    <row r="190" spans="1:106" ht="16.149999999999999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</row>
    <row r="191" spans="1:106" ht="16.149999999999999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</row>
    <row r="192" spans="1:106" ht="16.149999999999999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</row>
    <row r="193" spans="1:106" ht="16.149999999999999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</row>
    <row r="194" spans="1:106" ht="16.149999999999999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</row>
    <row r="195" spans="1:106" ht="16.149999999999999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</row>
    <row r="196" spans="1:106" ht="16.149999999999999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</row>
    <row r="197" spans="1:106" ht="16.149999999999999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</row>
    <row r="198" spans="1:106" ht="16.149999999999999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</row>
    <row r="199" spans="1:106" ht="16.149999999999999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</row>
    <row r="200" spans="1:106" ht="16.149999999999999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</row>
    <row r="201" spans="1:106" ht="16.149999999999999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</row>
    <row r="202" spans="1:106" ht="16.149999999999999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</row>
    <row r="203" spans="1:106" ht="16.149999999999999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</row>
    <row r="204" spans="1:106" ht="16.149999999999999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</row>
    <row r="205" spans="1:106" ht="16.149999999999999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</row>
    <row r="206" spans="1:106" ht="16.149999999999999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</row>
    <row r="207" spans="1:106" ht="16.149999999999999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</row>
    <row r="208" spans="1:106" ht="16.149999999999999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</row>
    <row r="209" spans="1:106" ht="16.149999999999999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</row>
    <row r="210" spans="1:106" ht="16.149999999999999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</row>
    <row r="211" spans="1:106" ht="16.149999999999999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</row>
    <row r="212" spans="1:106" ht="16.149999999999999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1"/>
      <c r="AK212" s="141"/>
      <c r="AL212" s="141"/>
      <c r="AM212" s="141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</row>
    <row r="213" spans="1:106" ht="16.149999999999999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</row>
    <row r="214" spans="1:106" ht="16.149999999999999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1"/>
      <c r="AK214" s="141"/>
      <c r="AL214" s="141"/>
      <c r="AM214" s="141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</row>
    <row r="215" spans="1:106" ht="16.149999999999999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</row>
    <row r="216" spans="1:106" ht="16.149999999999999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</row>
    <row r="217" spans="1:106" ht="16.149999999999999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</row>
    <row r="218" spans="1:106" ht="16.149999999999999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1"/>
      <c r="AK218" s="141"/>
      <c r="AL218" s="141"/>
      <c r="AM218" s="141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</row>
    <row r="219" spans="1:106" ht="16.149999999999999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</row>
    <row r="220" spans="1:106" ht="16.149999999999999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</row>
    <row r="221" spans="1:106" ht="16.149999999999999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141"/>
      <c r="AI221" s="141"/>
      <c r="AJ221" s="141"/>
      <c r="AK221" s="141"/>
      <c r="AL221" s="141"/>
      <c r="AM221" s="141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</row>
    <row r="222" spans="1:106" ht="16.149999999999999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</row>
    <row r="223" spans="1:106" ht="16.149999999999999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141"/>
      <c r="W223" s="141"/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41"/>
      <c r="AH223" s="141"/>
      <c r="AI223" s="141"/>
      <c r="AJ223" s="141"/>
      <c r="AK223" s="141"/>
      <c r="AL223" s="141"/>
      <c r="AM223" s="141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</row>
    <row r="224" spans="1:106" ht="16.149999999999999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  <c r="AJ224" s="141"/>
      <c r="AK224" s="141"/>
      <c r="AL224" s="141"/>
      <c r="AM224" s="141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</row>
    <row r="225" spans="1:106" ht="16.149999999999999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1"/>
      <c r="AK225" s="141"/>
      <c r="AL225" s="141"/>
      <c r="AM225" s="141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</row>
    <row r="226" spans="1:106" ht="16.149999999999999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1"/>
      <c r="AK226" s="141"/>
      <c r="AL226" s="141"/>
      <c r="AM226" s="141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</row>
    <row r="227" spans="1:106" ht="16.149999999999999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1"/>
      <c r="AK227" s="141"/>
      <c r="AL227" s="141"/>
      <c r="AM227" s="141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</row>
    <row r="228" spans="1:106" ht="16.149999999999999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1"/>
      <c r="AK228" s="141"/>
      <c r="AL228" s="141"/>
      <c r="AM228" s="141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</row>
    <row r="229" spans="1:106" ht="16.149999999999999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1"/>
      <c r="AK229" s="141"/>
      <c r="AL229" s="141"/>
      <c r="AM229" s="141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</row>
    <row r="230" spans="1:106" ht="16.149999999999999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1"/>
      <c r="AK230" s="141"/>
      <c r="AL230" s="141"/>
      <c r="AM230" s="141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</row>
    <row r="231" spans="1:106" ht="16.149999999999999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</row>
    <row r="232" spans="1:106" ht="16.149999999999999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</row>
    <row r="233" spans="1:106" ht="16.149999999999999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141"/>
      <c r="W233" s="141"/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41"/>
      <c r="AH233" s="141"/>
      <c r="AI233" s="141"/>
      <c r="AJ233" s="141"/>
      <c r="AK233" s="141"/>
      <c r="AL233" s="141"/>
      <c r="AM233" s="141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</row>
    <row r="234" spans="1:106" ht="16.149999999999999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141"/>
      <c r="W234" s="141"/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41"/>
      <c r="AH234" s="141"/>
      <c r="AI234" s="141"/>
      <c r="AJ234" s="141"/>
      <c r="AK234" s="141"/>
      <c r="AL234" s="141"/>
      <c r="AM234" s="141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</row>
    <row r="235" spans="1:106" ht="16.149999999999999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  <c r="AI235" s="141"/>
      <c r="AJ235" s="141"/>
      <c r="AK235" s="141"/>
      <c r="AL235" s="141"/>
      <c r="AM235" s="141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</row>
    <row r="236" spans="1:106" ht="16.149999999999999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</row>
    <row r="237" spans="1:106" ht="16.149999999999999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1"/>
      <c r="AK237" s="141"/>
      <c r="AL237" s="141"/>
      <c r="AM237" s="141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</row>
    <row r="238" spans="1:106" ht="16.149999999999999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</row>
    <row r="239" spans="1:106" ht="16.149999999999999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  <c r="AJ239" s="141"/>
      <c r="AK239" s="141"/>
      <c r="AL239" s="141"/>
      <c r="AM239" s="141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</row>
    <row r="240" spans="1:106" ht="16.149999999999999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</row>
    <row r="241" spans="1:106" ht="16.149999999999999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41"/>
      <c r="AL241" s="141"/>
      <c r="AM241" s="141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</row>
    <row r="242" spans="1:106" ht="16.149999999999999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1"/>
      <c r="AK242" s="141"/>
      <c r="AL242" s="141"/>
      <c r="AM242" s="141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</row>
    <row r="243" spans="1:106" ht="16.149999999999999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</row>
    <row r="244" spans="1:106" ht="16.149999999999999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1"/>
      <c r="AL244" s="141"/>
      <c r="AM244" s="141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</row>
    <row r="245" spans="1:106" ht="16.149999999999999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1"/>
      <c r="AK245" s="141"/>
      <c r="AL245" s="141"/>
      <c r="AM245" s="141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</row>
    <row r="246" spans="1:106" ht="16.149999999999999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1"/>
      <c r="AL246" s="141"/>
      <c r="AM246" s="141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</row>
    <row r="247" spans="1:106" ht="16.149999999999999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1"/>
      <c r="AK247" s="141"/>
      <c r="AL247" s="141"/>
      <c r="AM247" s="141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</row>
    <row r="248" spans="1:106" ht="16.149999999999999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</row>
    <row r="249" spans="1:106" ht="16.149999999999999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1"/>
      <c r="AK249" s="141"/>
      <c r="AL249" s="141"/>
      <c r="AM249" s="141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</row>
    <row r="250" spans="1:106" ht="16.149999999999999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</row>
    <row r="251" spans="1:106" ht="16.149999999999999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</row>
    <row r="252" spans="1:106" ht="16.149999999999999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</row>
    <row r="253" spans="1:106" ht="16.149999999999999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1"/>
      <c r="AK253" s="141"/>
      <c r="AL253" s="141"/>
      <c r="AM253" s="141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</row>
    <row r="254" spans="1:106" ht="16.149999999999999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</row>
    <row r="255" spans="1:106" ht="16.149999999999999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</row>
    <row r="256" spans="1:106" ht="16.149999999999999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</row>
    <row r="257" spans="1:106" ht="16.149999999999999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  <c r="AJ257" s="141"/>
      <c r="AK257" s="141"/>
      <c r="AL257" s="141"/>
      <c r="AM257" s="141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</row>
    <row r="258" spans="1:106" ht="16.149999999999999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141"/>
      <c r="AL258" s="141"/>
      <c r="AM258" s="141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</row>
    <row r="259" spans="1:106" ht="16.149999999999999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</row>
    <row r="260" spans="1:106" ht="16.149999999999999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41"/>
      <c r="AK260" s="141"/>
      <c r="AL260" s="141"/>
      <c r="AM260" s="141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</row>
    <row r="261" spans="1:106" ht="16.149999999999999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</row>
    <row r="262" spans="1:106" ht="16.149999999999999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</row>
    <row r="263" spans="1:106" ht="16.149999999999999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141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  <c r="AI263" s="141"/>
      <c r="AJ263" s="141"/>
      <c r="AK263" s="141"/>
      <c r="AL263" s="141"/>
      <c r="AM263" s="141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</row>
    <row r="264" spans="1:106" ht="16.149999999999999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</row>
    <row r="265" spans="1:106" ht="16.149999999999999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141"/>
      <c r="W265" s="141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1"/>
      <c r="AI265" s="141"/>
      <c r="AJ265" s="141"/>
      <c r="AK265" s="141"/>
      <c r="AL265" s="141"/>
      <c r="AM265" s="141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</row>
    <row r="266" spans="1:106" ht="16.149999999999999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141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1"/>
      <c r="AH266" s="141"/>
      <c r="AI266" s="141"/>
      <c r="AJ266" s="141"/>
      <c r="AK266" s="141"/>
      <c r="AL266" s="141"/>
      <c r="AM266" s="141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</row>
    <row r="267" spans="1:106" ht="16.149999999999999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  <c r="AI267" s="141"/>
      <c r="AJ267" s="141"/>
      <c r="AK267" s="141"/>
      <c r="AL267" s="141"/>
      <c r="AM267" s="141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</row>
    <row r="268" spans="1:106" ht="16.149999999999999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141"/>
      <c r="W268" s="141"/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41"/>
      <c r="AH268" s="141"/>
      <c r="AI268" s="141"/>
      <c r="AJ268" s="141"/>
      <c r="AK268" s="141"/>
      <c r="AL268" s="141"/>
      <c r="AM268" s="141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</row>
    <row r="269" spans="1:106" ht="16.149999999999999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141"/>
      <c r="W269" s="141"/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41"/>
      <c r="AH269" s="141"/>
      <c r="AI269" s="141"/>
      <c r="AJ269" s="141"/>
      <c r="AK269" s="141"/>
      <c r="AL269" s="141"/>
      <c r="AM269" s="141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</row>
    <row r="270" spans="1:106" ht="16.149999999999999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1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</row>
    <row r="271" spans="1:106" ht="16.149999999999999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141"/>
      <c r="W271" s="141"/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41"/>
      <c r="AH271" s="141"/>
      <c r="AI271" s="141"/>
      <c r="AJ271" s="141"/>
      <c r="AK271" s="141"/>
      <c r="AL271" s="141"/>
      <c r="AM271" s="141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</row>
    <row r="272" spans="1:106" ht="16.149999999999999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1"/>
      <c r="AK272" s="141"/>
      <c r="AL272" s="141"/>
      <c r="AM272" s="141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</row>
    <row r="273" spans="1:106" ht="16.149999999999999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</row>
    <row r="274" spans="1:106" ht="16.149999999999999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1"/>
      <c r="AK274" s="141"/>
      <c r="AL274" s="141"/>
      <c r="AM274" s="141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</row>
    <row r="275" spans="1:106" ht="16.149999999999999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1"/>
      <c r="AK275" s="141"/>
      <c r="AL275" s="141"/>
      <c r="AM275" s="141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</row>
    <row r="276" spans="1:106" ht="16.149999999999999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</row>
    <row r="277" spans="1:106" ht="16.149999999999999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1"/>
      <c r="AK277" s="141"/>
      <c r="AL277" s="141"/>
      <c r="AM277" s="141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</row>
    <row r="278" spans="1:106" ht="16.149999999999999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</row>
    <row r="279" spans="1:106" ht="16.149999999999999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</row>
    <row r="280" spans="1:106" ht="16.149999999999999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</row>
    <row r="281" spans="1:106" ht="16.149999999999999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141"/>
      <c r="W281" s="141"/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41"/>
      <c r="AH281" s="141"/>
      <c r="AI281" s="141"/>
      <c r="AJ281" s="141"/>
      <c r="AK281" s="141"/>
      <c r="AL281" s="141"/>
      <c r="AM281" s="141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</row>
    <row r="282" spans="1:106" ht="16.149999999999999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141"/>
      <c r="W282" s="141"/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41"/>
      <c r="AH282" s="141"/>
      <c r="AI282" s="141"/>
      <c r="AJ282" s="141"/>
      <c r="AK282" s="141"/>
      <c r="AL282" s="141"/>
      <c r="AM282" s="141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</row>
    <row r="283" spans="1:106" ht="16.149999999999999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141"/>
      <c r="W283" s="141"/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141"/>
      <c r="AH283" s="141"/>
      <c r="AI283" s="141"/>
      <c r="AJ283" s="141"/>
      <c r="AK283" s="141"/>
      <c r="AL283" s="141"/>
      <c r="AM283" s="141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</row>
    <row r="284" spans="1:106" ht="16.149999999999999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141"/>
      <c r="W284" s="141"/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1"/>
      <c r="AK284" s="141"/>
      <c r="AL284" s="141"/>
      <c r="AM284" s="141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</row>
    <row r="285" spans="1:106" ht="16.149999999999999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141"/>
      <c r="W285" s="141"/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1"/>
      <c r="AK285" s="141"/>
      <c r="AL285" s="141"/>
      <c r="AM285" s="141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</row>
    <row r="286" spans="1:106" ht="16.149999999999999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141"/>
      <c r="W286" s="141"/>
      <c r="X286" s="141"/>
      <c r="Y286" s="141"/>
      <c r="Z286" s="141"/>
      <c r="AA286" s="141"/>
      <c r="AB286" s="141"/>
      <c r="AC286" s="141"/>
      <c r="AD286" s="141"/>
      <c r="AE286" s="141"/>
      <c r="AF286" s="141"/>
      <c r="AG286" s="141"/>
      <c r="AH286" s="141"/>
      <c r="AI286" s="141"/>
      <c r="AJ286" s="141"/>
      <c r="AK286" s="141"/>
      <c r="AL286" s="141"/>
      <c r="AM286" s="141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</row>
    <row r="287" spans="1:106" ht="16.149999999999999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141"/>
      <c r="W287" s="141"/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  <c r="AL287" s="141"/>
      <c r="AM287" s="141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</row>
    <row r="288" spans="1:106" ht="16.149999999999999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141"/>
      <c r="W288" s="141"/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</row>
    <row r="289" spans="1:106" ht="16.149999999999999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141"/>
      <c r="W289" s="141"/>
      <c r="X289" s="141"/>
      <c r="Y289" s="141"/>
      <c r="Z289" s="141"/>
      <c r="AA289" s="141"/>
      <c r="AB289" s="141"/>
      <c r="AC289" s="141"/>
      <c r="AD289" s="141"/>
      <c r="AE289" s="141"/>
      <c r="AF289" s="141"/>
      <c r="AG289" s="141"/>
      <c r="AH289" s="141"/>
      <c r="AI289" s="141"/>
      <c r="AJ289" s="141"/>
      <c r="AK289" s="141"/>
      <c r="AL289" s="141"/>
      <c r="AM289" s="141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</row>
    <row r="290" spans="1:106" ht="16.149999999999999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141"/>
      <c r="W290" s="141"/>
      <c r="X290" s="141"/>
      <c r="Y290" s="141"/>
      <c r="Z290" s="141"/>
      <c r="AA290" s="141"/>
      <c r="AB290" s="141"/>
      <c r="AC290" s="141"/>
      <c r="AD290" s="141"/>
      <c r="AE290" s="141"/>
      <c r="AF290" s="141"/>
      <c r="AG290" s="141"/>
      <c r="AH290" s="141"/>
      <c r="AI290" s="141"/>
      <c r="AJ290" s="141"/>
      <c r="AK290" s="141"/>
      <c r="AL290" s="141"/>
      <c r="AM290" s="141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</row>
    <row r="291" spans="1:106" ht="16.149999999999999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141"/>
      <c r="W291" s="141"/>
      <c r="X291" s="141"/>
      <c r="Y291" s="141"/>
      <c r="Z291" s="141"/>
      <c r="AA291" s="141"/>
      <c r="AB291" s="141"/>
      <c r="AC291" s="141"/>
      <c r="AD291" s="141"/>
      <c r="AE291" s="141"/>
      <c r="AF291" s="141"/>
      <c r="AG291" s="141"/>
      <c r="AH291" s="141"/>
      <c r="AI291" s="141"/>
      <c r="AJ291" s="141"/>
      <c r="AK291" s="141"/>
      <c r="AL291" s="141"/>
      <c r="AM291" s="141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</row>
    <row r="292" spans="1:106" ht="16.149999999999999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141"/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1"/>
      <c r="AK292" s="141"/>
      <c r="AL292" s="141"/>
      <c r="AM292" s="141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</row>
    <row r="293" spans="1:106" ht="16.149999999999999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141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1"/>
      <c r="AK293" s="141"/>
      <c r="AL293" s="141"/>
      <c r="AM293" s="141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</row>
    <row r="294" spans="1:106" ht="16.149999999999999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141"/>
      <c r="W294" s="141"/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41"/>
      <c r="AH294" s="141"/>
      <c r="AI294" s="141"/>
      <c r="AJ294" s="141"/>
      <c r="AK294" s="141"/>
      <c r="AL294" s="141"/>
      <c r="AM294" s="141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</row>
    <row r="295" spans="1:106" ht="16.149999999999999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141"/>
      <c r="W295" s="141"/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41"/>
      <c r="AH295" s="141"/>
      <c r="AI295" s="141"/>
      <c r="AJ295" s="141"/>
      <c r="AK295" s="141"/>
      <c r="AL295" s="141"/>
      <c r="AM295" s="141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</row>
    <row r="296" spans="1:106" ht="16.149999999999999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141"/>
      <c r="W296" s="141"/>
      <c r="X296" s="141"/>
      <c r="Y296" s="141"/>
      <c r="Z296" s="141"/>
      <c r="AA296" s="141"/>
      <c r="AB296" s="141"/>
      <c r="AC296" s="141"/>
      <c r="AD296" s="141"/>
      <c r="AE296" s="141"/>
      <c r="AF296" s="141"/>
      <c r="AG296" s="141"/>
      <c r="AH296" s="141"/>
      <c r="AI296" s="141"/>
      <c r="AJ296" s="141"/>
      <c r="AK296" s="141"/>
      <c r="AL296" s="141"/>
      <c r="AM296" s="141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</row>
    <row r="297" spans="1:106" ht="16.149999999999999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141"/>
      <c r="W297" s="141"/>
      <c r="X297" s="141"/>
      <c r="Y297" s="141"/>
      <c r="Z297" s="141"/>
      <c r="AA297" s="141"/>
      <c r="AB297" s="141"/>
      <c r="AC297" s="141"/>
      <c r="AD297" s="141"/>
      <c r="AE297" s="141"/>
      <c r="AF297" s="141"/>
      <c r="AG297" s="141"/>
      <c r="AH297" s="141"/>
      <c r="AI297" s="141"/>
      <c r="AJ297" s="141"/>
      <c r="AK297" s="141"/>
      <c r="AL297" s="141"/>
      <c r="AM297" s="141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</row>
    <row r="298" spans="1:106" ht="16.149999999999999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141"/>
      <c r="W298" s="141"/>
      <c r="X298" s="141"/>
      <c r="Y298" s="141"/>
      <c r="Z298" s="141"/>
      <c r="AA298" s="141"/>
      <c r="AB298" s="141"/>
      <c r="AC298" s="141"/>
      <c r="AD298" s="141"/>
      <c r="AE298" s="141"/>
      <c r="AF298" s="141"/>
      <c r="AG298" s="141"/>
      <c r="AH298" s="141"/>
      <c r="AI298" s="141"/>
      <c r="AJ298" s="141"/>
      <c r="AK298" s="141"/>
      <c r="AL298" s="141"/>
      <c r="AM298" s="141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</row>
    <row r="299" spans="1:106" ht="16.149999999999999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141"/>
      <c r="W299" s="141"/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41"/>
      <c r="AH299" s="141"/>
      <c r="AI299" s="141"/>
      <c r="AJ299" s="141"/>
      <c r="AK299" s="141"/>
      <c r="AL299" s="141"/>
      <c r="AM299" s="141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</row>
    <row r="300" spans="1:106" ht="16.149999999999999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141"/>
      <c r="W300" s="141"/>
      <c r="X300" s="141"/>
      <c r="Y300" s="141"/>
      <c r="Z300" s="141"/>
      <c r="AA300" s="141"/>
      <c r="AB300" s="141"/>
      <c r="AC300" s="141"/>
      <c r="AD300" s="141"/>
      <c r="AE300" s="141"/>
      <c r="AF300" s="141"/>
      <c r="AG300" s="141"/>
      <c r="AH300" s="141"/>
      <c r="AI300" s="141"/>
      <c r="AJ300" s="141"/>
      <c r="AK300" s="141"/>
      <c r="AL300" s="141"/>
      <c r="AM300" s="141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</row>
    <row r="301" spans="1:106" ht="16.149999999999999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141"/>
      <c r="W301" s="141"/>
      <c r="X301" s="141"/>
      <c r="Y301" s="141"/>
      <c r="Z301" s="141"/>
      <c r="AA301" s="141"/>
      <c r="AB301" s="141"/>
      <c r="AC301" s="141"/>
      <c r="AD301" s="141"/>
      <c r="AE301" s="141"/>
      <c r="AF301" s="141"/>
      <c r="AG301" s="141"/>
      <c r="AH301" s="141"/>
      <c r="AI301" s="141"/>
      <c r="AJ301" s="141"/>
      <c r="AK301" s="141"/>
      <c r="AL301" s="141"/>
      <c r="AM301" s="141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</row>
    <row r="302" spans="1:106" ht="16.149999999999999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141"/>
      <c r="W302" s="141"/>
      <c r="X302" s="141"/>
      <c r="Y302" s="141"/>
      <c r="Z302" s="141"/>
      <c r="AA302" s="141"/>
      <c r="AB302" s="141"/>
      <c r="AC302" s="141"/>
      <c r="AD302" s="141"/>
      <c r="AE302" s="141"/>
      <c r="AF302" s="141"/>
      <c r="AG302" s="141"/>
      <c r="AH302" s="141"/>
      <c r="AI302" s="141"/>
      <c r="AJ302" s="141"/>
      <c r="AK302" s="141"/>
      <c r="AL302" s="141"/>
      <c r="AM302" s="141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</row>
    <row r="303" spans="1:106" ht="16.149999999999999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141"/>
      <c r="W303" s="141"/>
      <c r="X303" s="141"/>
      <c r="Y303" s="141"/>
      <c r="Z303" s="141"/>
      <c r="AA303" s="141"/>
      <c r="AB303" s="141"/>
      <c r="AC303" s="141"/>
      <c r="AD303" s="141"/>
      <c r="AE303" s="141"/>
      <c r="AF303" s="141"/>
      <c r="AG303" s="141"/>
      <c r="AH303" s="141"/>
      <c r="AI303" s="141"/>
      <c r="AJ303" s="141"/>
      <c r="AK303" s="141"/>
      <c r="AL303" s="141"/>
      <c r="AM303" s="141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</row>
    <row r="304" spans="1:106" ht="16.149999999999999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141"/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1"/>
      <c r="AK304" s="141"/>
      <c r="AL304" s="141"/>
      <c r="AM304" s="141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</row>
    <row r="305" spans="1:106" ht="16.149999999999999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141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1"/>
      <c r="AK305" s="141"/>
      <c r="AL305" s="141"/>
      <c r="AM305" s="141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</row>
    <row r="306" spans="1:106" ht="16.149999999999999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1"/>
      <c r="AK306" s="141"/>
      <c r="AL306" s="141"/>
      <c r="AM306" s="141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</row>
    <row r="307" spans="1:106" ht="16.149999999999999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1"/>
      <c r="AK307" s="141"/>
      <c r="AL307" s="141"/>
      <c r="AM307" s="141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</row>
    <row r="308" spans="1:106" ht="16.149999999999999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141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1"/>
      <c r="AK308" s="141"/>
      <c r="AL308" s="141"/>
      <c r="AM308" s="141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</row>
    <row r="309" spans="1:106" ht="16.149999999999999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1"/>
      <c r="AL309" s="141"/>
      <c r="AM309" s="141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</row>
    <row r="310" spans="1:106" ht="16.149999999999999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141"/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1"/>
      <c r="AK310" s="141"/>
      <c r="AL310" s="141"/>
      <c r="AM310" s="141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</row>
    <row r="311" spans="1:106" ht="16.149999999999999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141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1"/>
      <c r="AK311" s="141"/>
      <c r="AL311" s="141"/>
      <c r="AM311" s="141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</row>
    <row r="312" spans="1:106" ht="16.149999999999999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141"/>
      <c r="W312" s="141"/>
      <c r="X312" s="141"/>
      <c r="Y312" s="141"/>
      <c r="Z312" s="141"/>
      <c r="AA312" s="141"/>
      <c r="AB312" s="141"/>
      <c r="AC312" s="141"/>
      <c r="AD312" s="141"/>
      <c r="AE312" s="141"/>
      <c r="AF312" s="141"/>
      <c r="AG312" s="141"/>
      <c r="AH312" s="141"/>
      <c r="AI312" s="141"/>
      <c r="AJ312" s="141"/>
      <c r="AK312" s="141"/>
      <c r="AL312" s="141"/>
      <c r="AM312" s="141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</row>
    <row r="313" spans="1:106" ht="16.149999999999999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141"/>
      <c r="W313" s="141"/>
      <c r="X313" s="141"/>
      <c r="Y313" s="141"/>
      <c r="Z313" s="141"/>
      <c r="AA313" s="141"/>
      <c r="AB313" s="141"/>
      <c r="AC313" s="141"/>
      <c r="AD313" s="141"/>
      <c r="AE313" s="141"/>
      <c r="AF313" s="141"/>
      <c r="AG313" s="141"/>
      <c r="AH313" s="141"/>
      <c r="AI313" s="141"/>
      <c r="AJ313" s="141"/>
      <c r="AK313" s="141"/>
      <c r="AL313" s="141"/>
      <c r="AM313" s="141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</row>
    <row r="314" spans="1:106" ht="16.149999999999999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141"/>
      <c r="W314" s="141"/>
      <c r="X314" s="141"/>
      <c r="Y314" s="141"/>
      <c r="Z314" s="141"/>
      <c r="AA314" s="141"/>
      <c r="AB314" s="141"/>
      <c r="AC314" s="141"/>
      <c r="AD314" s="141"/>
      <c r="AE314" s="141"/>
      <c r="AF314" s="141"/>
      <c r="AG314" s="141"/>
      <c r="AH314" s="141"/>
      <c r="AI314" s="141"/>
      <c r="AJ314" s="141"/>
      <c r="AK314" s="141"/>
      <c r="AL314" s="141"/>
      <c r="AM314" s="141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</row>
    <row r="315" spans="1:106" ht="16.149999999999999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141"/>
      <c r="W315" s="141"/>
      <c r="X315" s="141"/>
      <c r="Y315" s="141"/>
      <c r="Z315" s="141"/>
      <c r="AA315" s="141"/>
      <c r="AB315" s="141"/>
      <c r="AC315" s="141"/>
      <c r="AD315" s="141"/>
      <c r="AE315" s="141"/>
      <c r="AF315" s="141"/>
      <c r="AG315" s="141"/>
      <c r="AH315" s="141"/>
      <c r="AI315" s="141"/>
      <c r="AJ315" s="141"/>
      <c r="AK315" s="141"/>
      <c r="AL315" s="141"/>
      <c r="AM315" s="141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</row>
    <row r="316" spans="1:106" ht="16.149999999999999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141"/>
      <c r="W316" s="141"/>
      <c r="X316" s="141"/>
      <c r="Y316" s="141"/>
      <c r="Z316" s="141"/>
      <c r="AA316" s="141"/>
      <c r="AB316" s="141"/>
      <c r="AC316" s="141"/>
      <c r="AD316" s="141"/>
      <c r="AE316" s="141"/>
      <c r="AF316" s="141"/>
      <c r="AG316" s="141"/>
      <c r="AH316" s="141"/>
      <c r="AI316" s="141"/>
      <c r="AJ316" s="141"/>
      <c r="AK316" s="141"/>
      <c r="AL316" s="141"/>
      <c r="AM316" s="141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</row>
    <row r="317" spans="1:106" ht="16.149999999999999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141"/>
      <c r="W317" s="141"/>
      <c r="X317" s="141"/>
      <c r="Y317" s="141"/>
      <c r="Z317" s="141"/>
      <c r="AA317" s="141"/>
      <c r="AB317" s="141"/>
      <c r="AC317" s="141"/>
      <c r="AD317" s="141"/>
      <c r="AE317" s="141"/>
      <c r="AF317" s="141"/>
      <c r="AG317" s="141"/>
      <c r="AH317" s="141"/>
      <c r="AI317" s="141"/>
      <c r="AJ317" s="141"/>
      <c r="AK317" s="141"/>
      <c r="AL317" s="141"/>
      <c r="AM317" s="141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</row>
    <row r="318" spans="1:106" ht="16.149999999999999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141"/>
      <c r="W318" s="141"/>
      <c r="X318" s="141"/>
      <c r="Y318" s="141"/>
      <c r="Z318" s="141"/>
      <c r="AA318" s="141"/>
      <c r="AB318" s="141"/>
      <c r="AC318" s="141"/>
      <c r="AD318" s="141"/>
      <c r="AE318" s="141"/>
      <c r="AF318" s="141"/>
      <c r="AG318" s="141"/>
      <c r="AH318" s="141"/>
      <c r="AI318" s="141"/>
      <c r="AJ318" s="141"/>
      <c r="AK318" s="141"/>
      <c r="AL318" s="141"/>
      <c r="AM318" s="141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</row>
    <row r="319" spans="1:106" ht="16.149999999999999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141"/>
      <c r="W319" s="141"/>
      <c r="X319" s="141"/>
      <c r="Y319" s="141"/>
      <c r="Z319" s="141"/>
      <c r="AA319" s="141"/>
      <c r="AB319" s="141"/>
      <c r="AC319" s="141"/>
      <c r="AD319" s="141"/>
      <c r="AE319" s="141"/>
      <c r="AF319" s="141"/>
      <c r="AG319" s="141"/>
      <c r="AH319" s="141"/>
      <c r="AI319" s="141"/>
      <c r="AJ319" s="141"/>
      <c r="AK319" s="141"/>
      <c r="AL319" s="141"/>
      <c r="AM319" s="141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</row>
    <row r="320" spans="1:106" ht="16.149999999999999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141"/>
      <c r="W320" s="141"/>
      <c r="X320" s="141"/>
      <c r="Y320" s="141"/>
      <c r="Z320" s="141"/>
      <c r="AA320" s="141"/>
      <c r="AB320" s="141"/>
      <c r="AC320" s="141"/>
      <c r="AD320" s="141"/>
      <c r="AE320" s="141"/>
      <c r="AF320" s="141"/>
      <c r="AG320" s="141"/>
      <c r="AH320" s="141"/>
      <c r="AI320" s="141"/>
      <c r="AJ320" s="141"/>
      <c r="AK320" s="141"/>
      <c r="AL320" s="141"/>
      <c r="AM320" s="141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</row>
    <row r="321" spans="1:106" ht="16.149999999999999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141"/>
      <c r="W321" s="141"/>
      <c r="X321" s="141"/>
      <c r="Y321" s="141"/>
      <c r="Z321" s="141"/>
      <c r="AA321" s="141"/>
      <c r="AB321" s="141"/>
      <c r="AC321" s="141"/>
      <c r="AD321" s="141"/>
      <c r="AE321" s="141"/>
      <c r="AF321" s="141"/>
      <c r="AG321" s="141"/>
      <c r="AH321" s="141"/>
      <c r="AI321" s="141"/>
      <c r="AJ321" s="141"/>
      <c r="AK321" s="141"/>
      <c r="AL321" s="141"/>
      <c r="AM321" s="141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</row>
    <row r="322" spans="1:106" ht="16.149999999999999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141"/>
      <c r="W322" s="141"/>
      <c r="X322" s="141"/>
      <c r="Y322" s="141"/>
      <c r="Z322" s="141"/>
      <c r="AA322" s="141"/>
      <c r="AB322" s="141"/>
      <c r="AC322" s="141"/>
      <c r="AD322" s="141"/>
      <c r="AE322" s="141"/>
      <c r="AF322" s="141"/>
      <c r="AG322" s="141"/>
      <c r="AH322" s="141"/>
      <c r="AI322" s="141"/>
      <c r="AJ322" s="141"/>
      <c r="AK322" s="141"/>
      <c r="AL322" s="141"/>
      <c r="AM322" s="141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</row>
    <row r="323" spans="1:106" ht="16.149999999999999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1"/>
      <c r="AK323" s="141"/>
      <c r="AL323" s="141"/>
      <c r="AM323" s="141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</row>
    <row r="324" spans="1:106" ht="16.149999999999999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1"/>
      <c r="AK324" s="141"/>
      <c r="AL324" s="141"/>
      <c r="AM324" s="141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</row>
    <row r="325" spans="1:106" ht="16.149999999999999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141"/>
      <c r="W325" s="141"/>
      <c r="X325" s="141"/>
      <c r="Y325" s="141"/>
      <c r="Z325" s="141"/>
      <c r="AA325" s="141"/>
      <c r="AB325" s="141"/>
      <c r="AC325" s="141"/>
      <c r="AD325" s="141"/>
      <c r="AE325" s="141"/>
      <c r="AF325" s="141"/>
      <c r="AG325" s="141"/>
      <c r="AH325" s="141"/>
      <c r="AI325" s="141"/>
      <c r="AJ325" s="141"/>
      <c r="AK325" s="141"/>
      <c r="AL325" s="141"/>
      <c r="AM325" s="141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</row>
    <row r="326" spans="1:106" ht="16.149999999999999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141"/>
      <c r="W326" s="141"/>
      <c r="X326" s="141"/>
      <c r="Y326" s="141"/>
      <c r="Z326" s="141"/>
      <c r="AA326" s="141"/>
      <c r="AB326" s="141"/>
      <c r="AC326" s="141"/>
      <c r="AD326" s="141"/>
      <c r="AE326" s="141"/>
      <c r="AF326" s="141"/>
      <c r="AG326" s="141"/>
      <c r="AH326" s="141"/>
      <c r="AI326" s="141"/>
      <c r="AJ326" s="141"/>
      <c r="AK326" s="141"/>
      <c r="AL326" s="141"/>
      <c r="AM326" s="141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</row>
    <row r="327" spans="1:106" ht="16.149999999999999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141"/>
      <c r="W327" s="141"/>
      <c r="X327" s="141"/>
      <c r="Y327" s="141"/>
      <c r="Z327" s="141"/>
      <c r="AA327" s="141"/>
      <c r="AB327" s="141"/>
      <c r="AC327" s="141"/>
      <c r="AD327" s="141"/>
      <c r="AE327" s="141"/>
      <c r="AF327" s="141"/>
      <c r="AG327" s="141"/>
      <c r="AH327" s="141"/>
      <c r="AI327" s="141"/>
      <c r="AJ327" s="141"/>
      <c r="AK327" s="141"/>
      <c r="AL327" s="141"/>
      <c r="AM327" s="141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</row>
    <row r="328" spans="1:106" ht="16.149999999999999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141"/>
      <c r="W328" s="141"/>
      <c r="X328" s="141"/>
      <c r="Y328" s="141"/>
      <c r="Z328" s="141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</row>
    <row r="329" spans="1:106" ht="16.149999999999999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141"/>
      <c r="W329" s="141"/>
      <c r="X329" s="141"/>
      <c r="Y329" s="141"/>
      <c r="Z329" s="141"/>
      <c r="AA329" s="141"/>
      <c r="AB329" s="141"/>
      <c r="AC329" s="141"/>
      <c r="AD329" s="141"/>
      <c r="AE329" s="141"/>
      <c r="AF329" s="141"/>
      <c r="AG329" s="141"/>
      <c r="AH329" s="141"/>
      <c r="AI329" s="141"/>
      <c r="AJ329" s="141"/>
      <c r="AK329" s="141"/>
      <c r="AL329" s="141"/>
      <c r="AM329" s="141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</row>
    <row r="330" spans="1:106" ht="16.149999999999999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141"/>
      <c r="W330" s="141"/>
      <c r="X330" s="141"/>
      <c r="Y330" s="141"/>
      <c r="Z330" s="141"/>
      <c r="AA330" s="141"/>
      <c r="AB330" s="141"/>
      <c r="AC330" s="141"/>
      <c r="AD330" s="141"/>
      <c r="AE330" s="141"/>
      <c r="AF330" s="141"/>
      <c r="AG330" s="141"/>
      <c r="AH330" s="141"/>
      <c r="AI330" s="141"/>
      <c r="AJ330" s="141"/>
      <c r="AK330" s="141"/>
      <c r="AL330" s="141"/>
      <c r="AM330" s="141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</row>
    <row r="331" spans="1:106" ht="16.149999999999999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141"/>
      <c r="W331" s="141"/>
      <c r="X331" s="141"/>
      <c r="Y331" s="141"/>
      <c r="Z331" s="141"/>
      <c r="AA331" s="141"/>
      <c r="AB331" s="141"/>
      <c r="AC331" s="141"/>
      <c r="AD331" s="141"/>
      <c r="AE331" s="141"/>
      <c r="AF331" s="141"/>
      <c r="AG331" s="141"/>
      <c r="AH331" s="141"/>
      <c r="AI331" s="141"/>
      <c r="AJ331" s="141"/>
      <c r="AK331" s="141"/>
      <c r="AL331" s="141"/>
      <c r="AM331" s="141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</row>
    <row r="332" spans="1:106" ht="16.149999999999999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141"/>
      <c r="W332" s="141"/>
      <c r="X332" s="141"/>
      <c r="Y332" s="141"/>
      <c r="Z332" s="141"/>
      <c r="AA332" s="141"/>
      <c r="AB332" s="141"/>
      <c r="AC332" s="141"/>
      <c r="AD332" s="141"/>
      <c r="AE332" s="141"/>
      <c r="AF332" s="141"/>
      <c r="AG332" s="141"/>
      <c r="AH332" s="141"/>
      <c r="AI332" s="141"/>
      <c r="AJ332" s="141"/>
      <c r="AK332" s="141"/>
      <c r="AL332" s="141"/>
      <c r="AM332" s="141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</row>
    <row r="333" spans="1:106" ht="16.149999999999999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141"/>
      <c r="W333" s="141"/>
      <c r="X333" s="141"/>
      <c r="Y333" s="141"/>
      <c r="Z333" s="141"/>
      <c r="AA333" s="141"/>
      <c r="AB333" s="141"/>
      <c r="AC333" s="141"/>
      <c r="AD333" s="141"/>
      <c r="AE333" s="141"/>
      <c r="AF333" s="141"/>
      <c r="AG333" s="141"/>
      <c r="AH333" s="141"/>
      <c r="AI333" s="141"/>
      <c r="AJ333" s="141"/>
      <c r="AK333" s="141"/>
      <c r="AL333" s="141"/>
      <c r="AM333" s="141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</row>
    <row r="334" spans="1:106" ht="16.149999999999999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141"/>
      <c r="W334" s="141"/>
      <c r="X334" s="141"/>
      <c r="Y334" s="141"/>
      <c r="Z334" s="141"/>
      <c r="AA334" s="141"/>
      <c r="AB334" s="141"/>
      <c r="AC334" s="141"/>
      <c r="AD334" s="141"/>
      <c r="AE334" s="141"/>
      <c r="AF334" s="141"/>
      <c r="AG334" s="141"/>
      <c r="AH334" s="141"/>
      <c r="AI334" s="141"/>
      <c r="AJ334" s="141"/>
      <c r="AK334" s="141"/>
      <c r="AL334" s="141"/>
      <c r="AM334" s="141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</row>
    <row r="335" spans="1:106" ht="16.149999999999999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1"/>
      <c r="AK335" s="141"/>
      <c r="AL335" s="141"/>
      <c r="AM335" s="141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</row>
    <row r="336" spans="1:106" ht="16.149999999999999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141"/>
      <c r="W336" s="141"/>
      <c r="X336" s="141"/>
      <c r="Y336" s="141"/>
      <c r="Z336" s="141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1"/>
      <c r="AK336" s="141"/>
      <c r="AL336" s="141"/>
      <c r="AM336" s="141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</row>
    <row r="337" spans="1:106" ht="16.149999999999999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141"/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1"/>
      <c r="AK337" s="141"/>
      <c r="AL337" s="141"/>
      <c r="AM337" s="141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</row>
    <row r="338" spans="1:106" ht="16.149999999999999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141"/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1"/>
      <c r="AK338" s="141"/>
      <c r="AL338" s="141"/>
      <c r="AM338" s="141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</row>
    <row r="339" spans="1:106" ht="16.149999999999999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141"/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1"/>
      <c r="AK339" s="141"/>
      <c r="AL339" s="141"/>
      <c r="AM339" s="141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</row>
    <row r="340" spans="1:106" ht="16.149999999999999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141"/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1"/>
      <c r="AK340" s="141"/>
      <c r="AL340" s="141"/>
      <c r="AM340" s="141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</row>
    <row r="341" spans="1:106" ht="16.149999999999999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1"/>
      <c r="AK341" s="141"/>
      <c r="AL341" s="141"/>
      <c r="AM341" s="141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</row>
    <row r="342" spans="1:106" ht="16.149999999999999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141"/>
      <c r="W342" s="141"/>
      <c r="X342" s="141"/>
      <c r="Y342" s="141"/>
      <c r="Z342" s="141"/>
      <c r="AA342" s="141"/>
      <c r="AB342" s="141"/>
      <c r="AC342" s="141"/>
      <c r="AD342" s="141"/>
      <c r="AE342" s="141"/>
      <c r="AF342" s="141"/>
      <c r="AG342" s="141"/>
      <c r="AH342" s="141"/>
      <c r="AI342" s="141"/>
      <c r="AJ342" s="141"/>
      <c r="AK342" s="141"/>
      <c r="AL342" s="141"/>
      <c r="AM342" s="141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</row>
    <row r="343" spans="1:106" ht="16.149999999999999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141"/>
      <c r="W343" s="141"/>
      <c r="X343" s="141"/>
      <c r="Y343" s="141"/>
      <c r="Z343" s="141"/>
      <c r="AA343" s="141"/>
      <c r="AB343" s="141"/>
      <c r="AC343" s="141"/>
      <c r="AD343" s="141"/>
      <c r="AE343" s="141"/>
      <c r="AF343" s="141"/>
      <c r="AG343" s="141"/>
      <c r="AH343" s="141"/>
      <c r="AI343" s="141"/>
      <c r="AJ343" s="141"/>
      <c r="AK343" s="141"/>
      <c r="AL343" s="141"/>
      <c r="AM343" s="141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</row>
    <row r="344" spans="1:106" ht="16.149999999999999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141"/>
      <c r="W344" s="141"/>
      <c r="X344" s="141"/>
      <c r="Y344" s="141"/>
      <c r="Z344" s="141"/>
      <c r="AA344" s="141"/>
      <c r="AB344" s="141"/>
      <c r="AC344" s="141"/>
      <c r="AD344" s="141"/>
      <c r="AE344" s="141"/>
      <c r="AF344" s="141"/>
      <c r="AG344" s="141"/>
      <c r="AH344" s="141"/>
      <c r="AI344" s="141"/>
      <c r="AJ344" s="141"/>
      <c r="AK344" s="141"/>
      <c r="AL344" s="141"/>
      <c r="AM344" s="141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</row>
    <row r="345" spans="1:106" ht="16.149999999999999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141"/>
      <c r="W345" s="141"/>
      <c r="X345" s="141"/>
      <c r="Y345" s="141"/>
      <c r="Z345" s="141"/>
      <c r="AA345" s="141"/>
      <c r="AB345" s="141"/>
      <c r="AC345" s="141"/>
      <c r="AD345" s="141"/>
      <c r="AE345" s="141"/>
      <c r="AF345" s="141"/>
      <c r="AG345" s="141"/>
      <c r="AH345" s="141"/>
      <c r="AI345" s="141"/>
      <c r="AJ345" s="141"/>
      <c r="AK345" s="141"/>
      <c r="AL345" s="141"/>
      <c r="AM345" s="141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</row>
    <row r="346" spans="1:106" ht="16.149999999999999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141"/>
      <c r="W346" s="141"/>
      <c r="X346" s="141"/>
      <c r="Y346" s="141"/>
      <c r="Z346" s="141"/>
      <c r="AA346" s="141"/>
      <c r="AB346" s="141"/>
      <c r="AC346" s="141"/>
      <c r="AD346" s="141"/>
      <c r="AE346" s="141"/>
      <c r="AF346" s="141"/>
      <c r="AG346" s="141"/>
      <c r="AH346" s="141"/>
      <c r="AI346" s="141"/>
      <c r="AJ346" s="141"/>
      <c r="AK346" s="141"/>
      <c r="AL346" s="141"/>
      <c r="AM346" s="141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</row>
    <row r="347" spans="1:106" ht="16.149999999999999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141"/>
      <c r="W347" s="141"/>
      <c r="X347" s="141"/>
      <c r="Y347" s="141"/>
      <c r="Z347" s="141"/>
      <c r="AA347" s="141"/>
      <c r="AB347" s="141"/>
      <c r="AC347" s="141"/>
      <c r="AD347" s="141"/>
      <c r="AE347" s="141"/>
      <c r="AF347" s="141"/>
      <c r="AG347" s="141"/>
      <c r="AH347" s="141"/>
      <c r="AI347" s="141"/>
      <c r="AJ347" s="141"/>
      <c r="AK347" s="141"/>
      <c r="AL347" s="141"/>
      <c r="AM347" s="141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</row>
    <row r="348" spans="1:106" ht="16.149999999999999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141"/>
      <c r="W348" s="141"/>
      <c r="X348" s="141"/>
      <c r="Y348" s="141"/>
      <c r="Z348" s="141"/>
      <c r="AA348" s="141"/>
      <c r="AB348" s="141"/>
      <c r="AC348" s="141"/>
      <c r="AD348" s="141"/>
      <c r="AE348" s="141"/>
      <c r="AF348" s="141"/>
      <c r="AG348" s="141"/>
      <c r="AH348" s="141"/>
      <c r="AI348" s="141"/>
      <c r="AJ348" s="141"/>
      <c r="AK348" s="141"/>
      <c r="AL348" s="141"/>
      <c r="AM348" s="141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</row>
    <row r="349" spans="1:106" ht="16.149999999999999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141"/>
      <c r="W349" s="141"/>
      <c r="X349" s="141"/>
      <c r="Y349" s="141"/>
      <c r="Z349" s="141"/>
      <c r="AA349" s="141"/>
      <c r="AB349" s="141"/>
      <c r="AC349" s="141"/>
      <c r="AD349" s="141"/>
      <c r="AE349" s="141"/>
      <c r="AF349" s="141"/>
      <c r="AG349" s="141"/>
      <c r="AH349" s="141"/>
      <c r="AI349" s="141"/>
      <c r="AJ349" s="141"/>
      <c r="AK349" s="141"/>
      <c r="AL349" s="141"/>
      <c r="AM349" s="141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</row>
    <row r="350" spans="1:106" ht="16.149999999999999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141"/>
      <c r="W350" s="141"/>
      <c r="X350" s="141"/>
      <c r="Y350" s="141"/>
      <c r="Z350" s="141"/>
      <c r="AA350" s="141"/>
      <c r="AB350" s="141"/>
      <c r="AC350" s="141"/>
      <c r="AD350" s="141"/>
      <c r="AE350" s="141"/>
      <c r="AF350" s="141"/>
      <c r="AG350" s="141"/>
      <c r="AH350" s="141"/>
      <c r="AI350" s="141"/>
      <c r="AJ350" s="141"/>
      <c r="AK350" s="141"/>
      <c r="AL350" s="141"/>
      <c r="AM350" s="141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</row>
    <row r="351" spans="1:106" ht="16.149999999999999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141"/>
      <c r="W351" s="141"/>
      <c r="X351" s="141"/>
      <c r="Y351" s="141"/>
      <c r="Z351" s="141"/>
      <c r="AA351" s="141"/>
      <c r="AB351" s="141"/>
      <c r="AC351" s="141"/>
      <c r="AD351" s="141"/>
      <c r="AE351" s="141"/>
      <c r="AF351" s="141"/>
      <c r="AG351" s="141"/>
      <c r="AH351" s="141"/>
      <c r="AI351" s="141"/>
      <c r="AJ351" s="141"/>
      <c r="AK351" s="141"/>
      <c r="AL351" s="141"/>
      <c r="AM351" s="141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</row>
    <row r="352" spans="1:106" ht="16.149999999999999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141"/>
      <c r="W352" s="141"/>
      <c r="X352" s="141"/>
      <c r="Y352" s="141"/>
      <c r="Z352" s="141"/>
      <c r="AA352" s="141"/>
      <c r="AB352" s="141"/>
      <c r="AC352" s="141"/>
      <c r="AD352" s="141"/>
      <c r="AE352" s="141"/>
      <c r="AF352" s="141"/>
      <c r="AG352" s="141"/>
      <c r="AH352" s="141"/>
      <c r="AI352" s="141"/>
      <c r="AJ352" s="141"/>
      <c r="AK352" s="141"/>
      <c r="AL352" s="141"/>
      <c r="AM352" s="141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</row>
    <row r="353" spans="1:106" ht="16.149999999999999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141"/>
      <c r="W353" s="141"/>
      <c r="X353" s="141"/>
      <c r="Y353" s="141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1"/>
      <c r="AK353" s="141"/>
      <c r="AL353" s="141"/>
      <c r="AM353" s="141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</row>
    <row r="354" spans="1:106" ht="16.149999999999999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141"/>
      <c r="W354" s="141"/>
      <c r="X354" s="141"/>
      <c r="Y354" s="141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1"/>
      <c r="AK354" s="141"/>
      <c r="AL354" s="141"/>
      <c r="AM354" s="141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</row>
    <row r="355" spans="1:106" ht="16.149999999999999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141"/>
      <c r="W355" s="141"/>
      <c r="X355" s="141"/>
      <c r="Y355" s="141"/>
      <c r="Z355" s="141"/>
      <c r="AA355" s="141"/>
      <c r="AB355" s="141"/>
      <c r="AC355" s="141"/>
      <c r="AD355" s="141"/>
      <c r="AE355" s="141"/>
      <c r="AF355" s="141"/>
      <c r="AG355" s="141"/>
      <c r="AH355" s="141"/>
      <c r="AI355" s="141"/>
      <c r="AJ355" s="141"/>
      <c r="AK355" s="141"/>
      <c r="AL355" s="141"/>
      <c r="AM355" s="141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</row>
    <row r="356" spans="1:106" ht="16.149999999999999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141"/>
      <c r="W356" s="141"/>
      <c r="X356" s="141"/>
      <c r="Y356" s="141"/>
      <c r="Z356" s="141"/>
      <c r="AA356" s="141"/>
      <c r="AB356" s="141"/>
      <c r="AC356" s="141"/>
      <c r="AD356" s="141"/>
      <c r="AE356" s="141"/>
      <c r="AF356" s="141"/>
      <c r="AG356" s="141"/>
      <c r="AH356" s="141"/>
      <c r="AI356" s="141"/>
      <c r="AJ356" s="141"/>
      <c r="AK356" s="141"/>
      <c r="AL356" s="141"/>
      <c r="AM356" s="141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</row>
    <row r="357" spans="1:106" ht="16.149999999999999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141"/>
      <c r="W357" s="141"/>
      <c r="X357" s="141"/>
      <c r="Y357" s="141"/>
      <c r="Z357" s="141"/>
      <c r="AA357" s="141"/>
      <c r="AB357" s="141"/>
      <c r="AC357" s="141"/>
      <c r="AD357" s="141"/>
      <c r="AE357" s="141"/>
      <c r="AF357" s="141"/>
      <c r="AG357" s="141"/>
      <c r="AH357" s="141"/>
      <c r="AI357" s="141"/>
      <c r="AJ357" s="141"/>
      <c r="AK357" s="141"/>
      <c r="AL357" s="141"/>
      <c r="AM357" s="141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</row>
    <row r="358" spans="1:106" ht="16.149999999999999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141"/>
      <c r="W358" s="141"/>
      <c r="X358" s="141"/>
      <c r="Y358" s="141"/>
      <c r="Z358" s="141"/>
      <c r="AA358" s="141"/>
      <c r="AB358" s="141"/>
      <c r="AC358" s="141"/>
      <c r="AD358" s="141"/>
      <c r="AE358" s="141"/>
      <c r="AF358" s="141"/>
      <c r="AG358" s="141"/>
      <c r="AH358" s="141"/>
      <c r="AI358" s="141"/>
      <c r="AJ358" s="141"/>
      <c r="AK358" s="141"/>
      <c r="AL358" s="141"/>
      <c r="AM358" s="141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</row>
    <row r="359" spans="1:106" ht="16.149999999999999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141"/>
      <c r="W359" s="141"/>
      <c r="X359" s="141"/>
      <c r="Y359" s="141"/>
      <c r="Z359" s="141"/>
      <c r="AA359" s="141"/>
      <c r="AB359" s="141"/>
      <c r="AC359" s="141"/>
      <c r="AD359" s="141"/>
      <c r="AE359" s="141"/>
      <c r="AF359" s="141"/>
      <c r="AG359" s="141"/>
      <c r="AH359" s="141"/>
      <c r="AI359" s="141"/>
      <c r="AJ359" s="141"/>
      <c r="AK359" s="141"/>
      <c r="AL359" s="141"/>
      <c r="AM359" s="141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</row>
    <row r="360" spans="1:106" ht="16.149999999999999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141"/>
      <c r="W360" s="141"/>
      <c r="X360" s="141"/>
      <c r="Y360" s="141"/>
      <c r="Z360" s="141"/>
      <c r="AA360" s="141"/>
      <c r="AB360" s="141"/>
      <c r="AC360" s="141"/>
      <c r="AD360" s="141"/>
      <c r="AE360" s="141"/>
      <c r="AF360" s="141"/>
      <c r="AG360" s="141"/>
      <c r="AH360" s="141"/>
      <c r="AI360" s="141"/>
      <c r="AJ360" s="141"/>
      <c r="AK360" s="141"/>
      <c r="AL360" s="141"/>
      <c r="AM360" s="141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</row>
    <row r="361" spans="1:106" ht="16.149999999999999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141"/>
      <c r="W361" s="141"/>
      <c r="X361" s="141"/>
      <c r="Y361" s="141"/>
      <c r="Z361" s="141"/>
      <c r="AA361" s="141"/>
      <c r="AB361" s="141"/>
      <c r="AC361" s="141"/>
      <c r="AD361" s="141"/>
      <c r="AE361" s="141"/>
      <c r="AF361" s="141"/>
      <c r="AG361" s="141"/>
      <c r="AH361" s="141"/>
      <c r="AI361" s="141"/>
      <c r="AJ361" s="141"/>
      <c r="AK361" s="141"/>
      <c r="AL361" s="141"/>
      <c r="AM361" s="141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</row>
    <row r="362" spans="1:106" ht="16.149999999999999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141"/>
      <c r="W362" s="141"/>
      <c r="X362" s="141"/>
      <c r="Y362" s="141"/>
      <c r="Z362" s="141"/>
      <c r="AA362" s="141"/>
      <c r="AB362" s="141"/>
      <c r="AC362" s="141"/>
      <c r="AD362" s="141"/>
      <c r="AE362" s="141"/>
      <c r="AF362" s="141"/>
      <c r="AG362" s="141"/>
      <c r="AH362" s="141"/>
      <c r="AI362" s="141"/>
      <c r="AJ362" s="141"/>
      <c r="AK362" s="141"/>
      <c r="AL362" s="141"/>
      <c r="AM362" s="141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</row>
    <row r="363" spans="1:106" ht="16.149999999999999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141"/>
      <c r="W363" s="141"/>
      <c r="X363" s="141"/>
      <c r="Y363" s="141"/>
      <c r="Z363" s="141"/>
      <c r="AA363" s="141"/>
      <c r="AB363" s="141"/>
      <c r="AC363" s="141"/>
      <c r="AD363" s="141"/>
      <c r="AE363" s="141"/>
      <c r="AF363" s="141"/>
      <c r="AG363" s="141"/>
      <c r="AH363" s="141"/>
      <c r="AI363" s="141"/>
      <c r="AJ363" s="141"/>
      <c r="AK363" s="141"/>
      <c r="AL363" s="141"/>
      <c r="AM363" s="141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</row>
    <row r="364" spans="1:106" ht="16.149999999999999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141"/>
      <c r="W364" s="141"/>
      <c r="X364" s="141"/>
      <c r="Y364" s="141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1"/>
      <c r="AK364" s="141"/>
      <c r="AL364" s="141"/>
      <c r="AM364" s="141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</row>
    <row r="365" spans="1:106" ht="16.149999999999999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141"/>
      <c r="W365" s="141"/>
      <c r="X365" s="141"/>
      <c r="Y365" s="141"/>
      <c r="Z365" s="141"/>
      <c r="AA365" s="141"/>
      <c r="AB365" s="141"/>
      <c r="AC365" s="141"/>
      <c r="AD365" s="141"/>
      <c r="AE365" s="141"/>
      <c r="AF365" s="141"/>
      <c r="AG365" s="141"/>
      <c r="AH365" s="141"/>
      <c r="AI365" s="141"/>
      <c r="AJ365" s="141"/>
      <c r="AK365" s="141"/>
      <c r="AL365" s="141"/>
      <c r="AM365" s="141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</row>
    <row r="366" spans="1:106" ht="16.149999999999999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141"/>
      <c r="W366" s="141"/>
      <c r="X366" s="141"/>
      <c r="Y366" s="141"/>
      <c r="Z366" s="141"/>
      <c r="AA366" s="141"/>
      <c r="AB366" s="141"/>
      <c r="AC366" s="141"/>
      <c r="AD366" s="141"/>
      <c r="AE366" s="141"/>
      <c r="AF366" s="141"/>
      <c r="AG366" s="141"/>
      <c r="AH366" s="141"/>
      <c r="AI366" s="141"/>
      <c r="AJ366" s="141"/>
      <c r="AK366" s="141"/>
      <c r="AL366" s="141"/>
      <c r="AM366" s="141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</row>
    <row r="367" spans="1:106" ht="16.149999999999999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141"/>
      <c r="W367" s="141"/>
      <c r="X367" s="141"/>
      <c r="Y367" s="141"/>
      <c r="Z367" s="141"/>
      <c r="AA367" s="141"/>
      <c r="AB367" s="141"/>
      <c r="AC367" s="141"/>
      <c r="AD367" s="141"/>
      <c r="AE367" s="141"/>
      <c r="AF367" s="141"/>
      <c r="AG367" s="141"/>
      <c r="AH367" s="141"/>
      <c r="AI367" s="141"/>
      <c r="AJ367" s="141"/>
      <c r="AK367" s="141"/>
      <c r="AL367" s="141"/>
      <c r="AM367" s="141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</row>
    <row r="368" spans="1:106" ht="16.149999999999999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1"/>
      <c r="AL368" s="141"/>
      <c r="AM368" s="141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</row>
    <row r="369" spans="1:106" ht="16.149999999999999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141"/>
      <c r="W369" s="141"/>
      <c r="X369" s="141"/>
      <c r="Y369" s="141"/>
      <c r="Z369" s="141"/>
      <c r="AA369" s="141"/>
      <c r="AB369" s="141"/>
      <c r="AC369" s="141"/>
      <c r="AD369" s="141"/>
      <c r="AE369" s="141"/>
      <c r="AF369" s="141"/>
      <c r="AG369" s="141"/>
      <c r="AH369" s="141"/>
      <c r="AI369" s="141"/>
      <c r="AJ369" s="141"/>
      <c r="AK369" s="141"/>
      <c r="AL369" s="141"/>
      <c r="AM369" s="141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</row>
    <row r="370" spans="1:106" ht="16.149999999999999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141"/>
      <c r="W370" s="141"/>
      <c r="X370" s="141"/>
      <c r="Y370" s="141"/>
      <c r="Z370" s="141"/>
      <c r="AA370" s="141"/>
      <c r="AB370" s="141"/>
      <c r="AC370" s="141"/>
      <c r="AD370" s="141"/>
      <c r="AE370" s="141"/>
      <c r="AF370" s="141"/>
      <c r="AG370" s="141"/>
      <c r="AH370" s="141"/>
      <c r="AI370" s="141"/>
      <c r="AJ370" s="141"/>
      <c r="AK370" s="141"/>
      <c r="AL370" s="141"/>
      <c r="AM370" s="141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</row>
    <row r="371" spans="1:106" ht="16.149999999999999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141"/>
      <c r="W371" s="141"/>
      <c r="X371" s="141"/>
      <c r="Y371" s="141"/>
      <c r="Z371" s="141"/>
      <c r="AA371" s="141"/>
      <c r="AB371" s="141"/>
      <c r="AC371" s="141"/>
      <c r="AD371" s="141"/>
      <c r="AE371" s="141"/>
      <c r="AF371" s="141"/>
      <c r="AG371" s="141"/>
      <c r="AH371" s="141"/>
      <c r="AI371" s="141"/>
      <c r="AJ371" s="141"/>
      <c r="AK371" s="141"/>
      <c r="AL371" s="141"/>
      <c r="AM371" s="141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</row>
    <row r="372" spans="1:106" ht="16.149999999999999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141"/>
      <c r="W372" s="141"/>
      <c r="X372" s="141"/>
      <c r="Y372" s="141"/>
      <c r="Z372" s="141"/>
      <c r="AA372" s="141"/>
      <c r="AB372" s="141"/>
      <c r="AC372" s="141"/>
      <c r="AD372" s="141"/>
      <c r="AE372" s="141"/>
      <c r="AF372" s="141"/>
      <c r="AG372" s="141"/>
      <c r="AH372" s="141"/>
      <c r="AI372" s="141"/>
      <c r="AJ372" s="141"/>
      <c r="AK372" s="141"/>
      <c r="AL372" s="141"/>
      <c r="AM372" s="141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</row>
    <row r="373" spans="1:106" ht="16.149999999999999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141"/>
      <c r="W373" s="141"/>
      <c r="X373" s="141"/>
      <c r="Y373" s="141"/>
      <c r="Z373" s="141"/>
      <c r="AA373" s="141"/>
      <c r="AB373" s="141"/>
      <c r="AC373" s="141"/>
      <c r="AD373" s="141"/>
      <c r="AE373" s="141"/>
      <c r="AF373" s="141"/>
      <c r="AG373" s="141"/>
      <c r="AH373" s="141"/>
      <c r="AI373" s="141"/>
      <c r="AJ373" s="141"/>
      <c r="AK373" s="141"/>
      <c r="AL373" s="141"/>
      <c r="AM373" s="141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</row>
    <row r="374" spans="1:106" ht="16.149999999999999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141"/>
      <c r="W374" s="141"/>
      <c r="X374" s="141"/>
      <c r="Y374" s="141"/>
      <c r="Z374" s="141"/>
      <c r="AA374" s="141"/>
      <c r="AB374" s="141"/>
      <c r="AC374" s="141"/>
      <c r="AD374" s="141"/>
      <c r="AE374" s="141"/>
      <c r="AF374" s="141"/>
      <c r="AG374" s="141"/>
      <c r="AH374" s="141"/>
      <c r="AI374" s="141"/>
      <c r="AJ374" s="141"/>
      <c r="AK374" s="141"/>
      <c r="AL374" s="141"/>
      <c r="AM374" s="141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</row>
    <row r="375" spans="1:106" ht="16.149999999999999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141"/>
      <c r="W375" s="141"/>
      <c r="X375" s="141"/>
      <c r="Y375" s="141"/>
      <c r="Z375" s="141"/>
      <c r="AA375" s="141"/>
      <c r="AB375" s="141"/>
      <c r="AC375" s="141"/>
      <c r="AD375" s="141"/>
      <c r="AE375" s="141"/>
      <c r="AF375" s="141"/>
      <c r="AG375" s="141"/>
      <c r="AH375" s="141"/>
      <c r="AI375" s="141"/>
      <c r="AJ375" s="141"/>
      <c r="AK375" s="141"/>
      <c r="AL375" s="141"/>
      <c r="AM375" s="141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</row>
    <row r="376" spans="1:106" ht="16.149999999999999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141"/>
      <c r="W376" s="141"/>
      <c r="X376" s="141"/>
      <c r="Y376" s="141"/>
      <c r="Z376" s="141"/>
      <c r="AA376" s="141"/>
      <c r="AB376" s="141"/>
      <c r="AC376" s="141"/>
      <c r="AD376" s="141"/>
      <c r="AE376" s="141"/>
      <c r="AF376" s="141"/>
      <c r="AG376" s="141"/>
      <c r="AH376" s="141"/>
      <c r="AI376" s="141"/>
      <c r="AJ376" s="141"/>
      <c r="AK376" s="141"/>
      <c r="AL376" s="141"/>
      <c r="AM376" s="141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</row>
    <row r="377" spans="1:106" ht="16.149999999999999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141"/>
      <c r="W377" s="141"/>
      <c r="X377" s="141"/>
      <c r="Y377" s="141"/>
      <c r="Z377" s="141"/>
      <c r="AA377" s="141"/>
      <c r="AB377" s="141"/>
      <c r="AC377" s="141"/>
      <c r="AD377" s="141"/>
      <c r="AE377" s="141"/>
      <c r="AF377" s="141"/>
      <c r="AG377" s="141"/>
      <c r="AH377" s="141"/>
      <c r="AI377" s="141"/>
      <c r="AJ377" s="141"/>
      <c r="AK377" s="141"/>
      <c r="AL377" s="141"/>
      <c r="AM377" s="141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</row>
    <row r="378" spans="1:106" ht="16.149999999999999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141"/>
      <c r="W378" s="141"/>
      <c r="X378" s="141"/>
      <c r="Y378" s="141"/>
      <c r="Z378" s="141"/>
      <c r="AA378" s="141"/>
      <c r="AB378" s="141"/>
      <c r="AC378" s="141"/>
      <c r="AD378" s="141"/>
      <c r="AE378" s="141"/>
      <c r="AF378" s="141"/>
      <c r="AG378" s="141"/>
      <c r="AH378" s="141"/>
      <c r="AI378" s="141"/>
      <c r="AJ378" s="141"/>
      <c r="AK378" s="141"/>
      <c r="AL378" s="141"/>
      <c r="AM378" s="141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</row>
    <row r="379" spans="1:106" ht="16.149999999999999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141"/>
      <c r="W379" s="141"/>
      <c r="X379" s="141"/>
      <c r="Y379" s="141"/>
      <c r="Z379" s="141"/>
      <c r="AA379" s="141"/>
      <c r="AB379" s="141"/>
      <c r="AC379" s="141"/>
      <c r="AD379" s="141"/>
      <c r="AE379" s="141"/>
      <c r="AF379" s="141"/>
      <c r="AG379" s="141"/>
      <c r="AH379" s="141"/>
      <c r="AI379" s="141"/>
      <c r="AJ379" s="141"/>
      <c r="AK379" s="141"/>
      <c r="AL379" s="141"/>
      <c r="AM379" s="141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</row>
    <row r="380" spans="1:106" ht="16.149999999999999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141"/>
      <c r="W380" s="141"/>
      <c r="X380" s="141"/>
      <c r="Y380" s="141"/>
      <c r="Z380" s="141"/>
      <c r="AA380" s="141"/>
      <c r="AB380" s="141"/>
      <c r="AC380" s="141"/>
      <c r="AD380" s="141"/>
      <c r="AE380" s="141"/>
      <c r="AF380" s="141"/>
      <c r="AG380" s="141"/>
      <c r="AH380" s="141"/>
      <c r="AI380" s="141"/>
      <c r="AJ380" s="141"/>
      <c r="AK380" s="141"/>
      <c r="AL380" s="141"/>
      <c r="AM380" s="141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</row>
    <row r="381" spans="1:106" ht="16.149999999999999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141"/>
      <c r="W381" s="141"/>
      <c r="X381" s="141"/>
      <c r="Y381" s="141"/>
      <c r="Z381" s="141"/>
      <c r="AA381" s="141"/>
      <c r="AB381" s="141"/>
      <c r="AC381" s="141"/>
      <c r="AD381" s="141"/>
      <c r="AE381" s="141"/>
      <c r="AF381" s="141"/>
      <c r="AG381" s="141"/>
      <c r="AH381" s="141"/>
      <c r="AI381" s="141"/>
      <c r="AJ381" s="141"/>
      <c r="AK381" s="141"/>
      <c r="AL381" s="141"/>
      <c r="AM381" s="141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</row>
    <row r="382" spans="1:106" ht="16.149999999999999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141"/>
      <c r="W382" s="141"/>
      <c r="X382" s="141"/>
      <c r="Y382" s="141"/>
      <c r="Z382" s="141"/>
      <c r="AA382" s="141"/>
      <c r="AB382" s="141"/>
      <c r="AC382" s="141"/>
      <c r="AD382" s="141"/>
      <c r="AE382" s="141"/>
      <c r="AF382" s="141"/>
      <c r="AG382" s="141"/>
      <c r="AH382" s="141"/>
      <c r="AI382" s="141"/>
      <c r="AJ382" s="141"/>
      <c r="AK382" s="141"/>
      <c r="AL382" s="141"/>
      <c r="AM382" s="141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</row>
    <row r="383" spans="1:106" ht="16.149999999999999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141"/>
      <c r="W383" s="141"/>
      <c r="X383" s="141"/>
      <c r="Y383" s="141"/>
      <c r="Z383" s="141"/>
      <c r="AA383" s="141"/>
      <c r="AB383" s="141"/>
      <c r="AC383" s="141"/>
      <c r="AD383" s="141"/>
      <c r="AE383" s="141"/>
      <c r="AF383" s="141"/>
      <c r="AG383" s="141"/>
      <c r="AH383" s="141"/>
      <c r="AI383" s="141"/>
      <c r="AJ383" s="141"/>
      <c r="AK383" s="141"/>
      <c r="AL383" s="141"/>
      <c r="AM383" s="141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</row>
    <row r="384" spans="1:106" ht="16.149999999999999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141"/>
      <c r="W384" s="141"/>
      <c r="X384" s="141"/>
      <c r="Y384" s="141"/>
      <c r="Z384" s="141"/>
      <c r="AA384" s="141"/>
      <c r="AB384" s="141"/>
      <c r="AC384" s="141"/>
      <c r="AD384" s="141"/>
      <c r="AE384" s="141"/>
      <c r="AF384" s="141"/>
      <c r="AG384" s="141"/>
      <c r="AH384" s="141"/>
      <c r="AI384" s="141"/>
      <c r="AJ384" s="141"/>
      <c r="AK384" s="141"/>
      <c r="AL384" s="141"/>
      <c r="AM384" s="141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</row>
    <row r="385" spans="1:10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141"/>
      <c r="W385" s="141"/>
      <c r="X385" s="141"/>
      <c r="Y385" s="141"/>
      <c r="Z385" s="141"/>
      <c r="AA385" s="141"/>
      <c r="AB385" s="141"/>
      <c r="AC385" s="141"/>
      <c r="AD385" s="141"/>
      <c r="AE385" s="141"/>
      <c r="AF385" s="141"/>
      <c r="AG385" s="141"/>
      <c r="AH385" s="141"/>
      <c r="AI385" s="141"/>
      <c r="AJ385" s="141"/>
      <c r="AK385" s="141"/>
      <c r="AL385" s="141"/>
      <c r="AM385" s="141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</row>
    <row r="386" spans="1:10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141"/>
      <c r="W386" s="141"/>
      <c r="X386" s="141"/>
      <c r="Y386" s="141"/>
      <c r="Z386" s="141"/>
      <c r="AA386" s="141"/>
      <c r="AB386" s="141"/>
      <c r="AC386" s="141"/>
      <c r="AD386" s="141"/>
      <c r="AE386" s="141"/>
      <c r="AF386" s="141"/>
      <c r="AG386" s="141"/>
      <c r="AH386" s="141"/>
      <c r="AI386" s="141"/>
      <c r="AJ386" s="141"/>
      <c r="AK386" s="141"/>
      <c r="AL386" s="141"/>
      <c r="AM386" s="141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</row>
    <row r="387" spans="1:10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141"/>
      <c r="W387" s="141"/>
      <c r="X387" s="141"/>
      <c r="Y387" s="141"/>
      <c r="Z387" s="141"/>
      <c r="AA387" s="141"/>
      <c r="AB387" s="141"/>
      <c r="AC387" s="141"/>
      <c r="AD387" s="141"/>
      <c r="AE387" s="141"/>
      <c r="AF387" s="141"/>
      <c r="AG387" s="141"/>
      <c r="AH387" s="141"/>
      <c r="AI387" s="141"/>
      <c r="AJ387" s="141"/>
      <c r="AK387" s="141"/>
      <c r="AL387" s="141"/>
      <c r="AM387" s="141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</row>
    <row r="388" spans="1:10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141"/>
      <c r="W388" s="141"/>
      <c r="X388" s="141"/>
      <c r="Y388" s="141"/>
      <c r="Z388" s="141"/>
      <c r="AA388" s="141"/>
      <c r="AB388" s="141"/>
      <c r="AC388" s="141"/>
      <c r="AD388" s="141"/>
      <c r="AE388" s="141"/>
      <c r="AF388" s="141"/>
      <c r="AG388" s="141"/>
      <c r="AH388" s="141"/>
      <c r="AI388" s="141"/>
      <c r="AJ388" s="141"/>
      <c r="AK388" s="141"/>
      <c r="AL388" s="141"/>
      <c r="AM388" s="141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</row>
    <row r="389" spans="1:10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141"/>
      <c r="W389" s="141"/>
      <c r="X389" s="141"/>
      <c r="Y389" s="141"/>
      <c r="Z389" s="141"/>
      <c r="AA389" s="141"/>
      <c r="AB389" s="141"/>
      <c r="AC389" s="141"/>
      <c r="AD389" s="141"/>
      <c r="AE389" s="141"/>
      <c r="AF389" s="141"/>
      <c r="AG389" s="141"/>
      <c r="AH389" s="141"/>
      <c r="AI389" s="141"/>
      <c r="AJ389" s="141"/>
      <c r="AK389" s="141"/>
      <c r="AL389" s="141"/>
      <c r="AM389" s="141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</row>
    <row r="390" spans="1:10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141"/>
      <c r="W390" s="141"/>
      <c r="X390" s="141"/>
      <c r="Y390" s="141"/>
      <c r="Z390" s="141"/>
      <c r="AA390" s="141"/>
      <c r="AB390" s="141"/>
      <c r="AC390" s="141"/>
      <c r="AD390" s="141"/>
      <c r="AE390" s="141"/>
      <c r="AF390" s="141"/>
      <c r="AG390" s="141"/>
      <c r="AH390" s="141"/>
      <c r="AI390" s="141"/>
      <c r="AJ390" s="141"/>
      <c r="AK390" s="141"/>
      <c r="AL390" s="141"/>
      <c r="AM390" s="141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</row>
    <row r="391" spans="1:10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141"/>
      <c r="W391" s="141"/>
      <c r="X391" s="141"/>
      <c r="Y391" s="141"/>
      <c r="Z391" s="141"/>
      <c r="AA391" s="141"/>
      <c r="AB391" s="141"/>
      <c r="AC391" s="141"/>
      <c r="AD391" s="141"/>
      <c r="AE391" s="141"/>
      <c r="AF391" s="141"/>
      <c r="AG391" s="141"/>
      <c r="AH391" s="141"/>
      <c r="AI391" s="141"/>
      <c r="AJ391" s="141"/>
      <c r="AK391" s="141"/>
      <c r="AL391" s="141"/>
      <c r="AM391" s="141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</row>
    <row r="392" spans="1:10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141"/>
      <c r="W392" s="141"/>
      <c r="X392" s="141"/>
      <c r="Y392" s="141"/>
      <c r="Z392" s="141"/>
      <c r="AA392" s="141"/>
      <c r="AB392" s="141"/>
      <c r="AC392" s="141"/>
      <c r="AD392" s="141"/>
      <c r="AE392" s="141"/>
      <c r="AF392" s="141"/>
      <c r="AG392" s="141"/>
      <c r="AH392" s="141"/>
      <c r="AI392" s="141"/>
      <c r="AJ392" s="141"/>
      <c r="AK392" s="141"/>
      <c r="AL392" s="141"/>
      <c r="AM392" s="141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</row>
    <row r="393" spans="1:10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141"/>
      <c r="W393" s="141"/>
      <c r="X393" s="141"/>
      <c r="Y393" s="141"/>
      <c r="Z393" s="141"/>
      <c r="AA393" s="141"/>
      <c r="AB393" s="141"/>
      <c r="AC393" s="141"/>
      <c r="AD393" s="141"/>
      <c r="AE393" s="141"/>
      <c r="AF393" s="141"/>
      <c r="AG393" s="141"/>
      <c r="AH393" s="141"/>
      <c r="AI393" s="141"/>
      <c r="AJ393" s="141"/>
      <c r="AK393" s="141"/>
      <c r="AL393" s="141"/>
      <c r="AM393" s="141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</row>
    <row r="394" spans="1:10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141"/>
      <c r="W394" s="141"/>
      <c r="X394" s="141"/>
      <c r="Y394" s="141"/>
      <c r="Z394" s="141"/>
      <c r="AA394" s="141"/>
      <c r="AB394" s="141"/>
      <c r="AC394" s="141"/>
      <c r="AD394" s="141"/>
      <c r="AE394" s="141"/>
      <c r="AF394" s="141"/>
      <c r="AG394" s="141"/>
      <c r="AH394" s="141"/>
      <c r="AI394" s="141"/>
      <c r="AJ394" s="141"/>
      <c r="AK394" s="141"/>
      <c r="AL394" s="141"/>
      <c r="AM394" s="141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</row>
    <row r="395" spans="1:10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141"/>
      <c r="W395" s="141"/>
      <c r="X395" s="141"/>
      <c r="Y395" s="141"/>
      <c r="Z395" s="141"/>
      <c r="AA395" s="141"/>
      <c r="AB395" s="141"/>
      <c r="AC395" s="141"/>
      <c r="AD395" s="141"/>
      <c r="AE395" s="141"/>
      <c r="AF395" s="141"/>
      <c r="AG395" s="141"/>
      <c r="AH395" s="141"/>
      <c r="AI395" s="141"/>
      <c r="AJ395" s="141"/>
      <c r="AK395" s="141"/>
      <c r="AL395" s="141"/>
      <c r="AM395" s="141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</row>
    <row r="396" spans="1:10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141"/>
      <c r="W396" s="141"/>
      <c r="X396" s="141"/>
      <c r="Y396" s="141"/>
      <c r="Z396" s="141"/>
      <c r="AA396" s="141"/>
      <c r="AB396" s="141"/>
      <c r="AC396" s="141"/>
      <c r="AD396" s="141"/>
      <c r="AE396" s="141"/>
      <c r="AF396" s="141"/>
      <c r="AG396" s="141"/>
      <c r="AH396" s="141"/>
      <c r="AI396" s="141"/>
      <c r="AJ396" s="141"/>
      <c r="AK396" s="141"/>
      <c r="AL396" s="141"/>
      <c r="AM396" s="141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</row>
    <row r="397" spans="1:10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141"/>
      <c r="W397" s="141"/>
      <c r="X397" s="141"/>
      <c r="Y397" s="141"/>
      <c r="Z397" s="141"/>
      <c r="AA397" s="141"/>
      <c r="AB397" s="141"/>
      <c r="AC397" s="141"/>
      <c r="AD397" s="141"/>
      <c r="AE397" s="141"/>
      <c r="AF397" s="141"/>
      <c r="AG397" s="141"/>
      <c r="AH397" s="141"/>
      <c r="AI397" s="141"/>
      <c r="AJ397" s="141"/>
      <c r="AK397" s="141"/>
      <c r="AL397" s="141"/>
      <c r="AM397" s="141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</row>
    <row r="398" spans="1:10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141"/>
      <c r="W398" s="141"/>
      <c r="X398" s="141"/>
      <c r="Y398" s="141"/>
      <c r="Z398" s="141"/>
      <c r="AA398" s="141"/>
      <c r="AB398" s="141"/>
      <c r="AC398" s="141"/>
      <c r="AD398" s="141"/>
      <c r="AE398" s="141"/>
      <c r="AF398" s="141"/>
      <c r="AG398" s="141"/>
      <c r="AH398" s="141"/>
      <c r="AI398" s="141"/>
      <c r="AJ398" s="141"/>
      <c r="AK398" s="141"/>
      <c r="AL398" s="141"/>
      <c r="AM398" s="141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</row>
    <row r="399" spans="1:10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141"/>
      <c r="W399" s="141"/>
      <c r="X399" s="141"/>
      <c r="Y399" s="141"/>
      <c r="Z399" s="141"/>
      <c r="AA399" s="141"/>
      <c r="AB399" s="141"/>
      <c r="AC399" s="141"/>
      <c r="AD399" s="141"/>
      <c r="AE399" s="141"/>
      <c r="AF399" s="141"/>
      <c r="AG399" s="141"/>
      <c r="AH399" s="141"/>
      <c r="AI399" s="141"/>
      <c r="AJ399" s="141"/>
      <c r="AK399" s="141"/>
      <c r="AL399" s="141"/>
      <c r="AM399" s="141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</row>
    <row r="400" spans="1:10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141"/>
      <c r="W400" s="141"/>
      <c r="X400" s="141"/>
      <c r="Y400" s="141"/>
      <c r="Z400" s="141"/>
      <c r="AA400" s="141"/>
      <c r="AB400" s="141"/>
      <c r="AC400" s="141"/>
      <c r="AD400" s="141"/>
      <c r="AE400" s="141"/>
      <c r="AF400" s="141"/>
      <c r="AG400" s="141"/>
      <c r="AH400" s="141"/>
      <c r="AI400" s="141"/>
      <c r="AJ400" s="141"/>
      <c r="AK400" s="141"/>
      <c r="AL400" s="141"/>
      <c r="AM400" s="141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</row>
    <row r="401" spans="1:10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141"/>
      <c r="W401" s="141"/>
      <c r="X401" s="141"/>
      <c r="Y401" s="141"/>
      <c r="Z401" s="141"/>
      <c r="AA401" s="141"/>
      <c r="AB401" s="141"/>
      <c r="AC401" s="141"/>
      <c r="AD401" s="141"/>
      <c r="AE401" s="141"/>
      <c r="AF401" s="141"/>
      <c r="AG401" s="141"/>
      <c r="AH401" s="141"/>
      <c r="AI401" s="141"/>
      <c r="AJ401" s="141"/>
      <c r="AK401" s="141"/>
      <c r="AL401" s="141"/>
      <c r="AM401" s="141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</row>
    <row r="402" spans="1:10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141"/>
      <c r="W402" s="141"/>
      <c r="X402" s="141"/>
      <c r="Y402" s="141"/>
      <c r="Z402" s="141"/>
      <c r="AA402" s="141"/>
      <c r="AB402" s="141"/>
      <c r="AC402" s="141"/>
      <c r="AD402" s="141"/>
      <c r="AE402" s="141"/>
      <c r="AF402" s="141"/>
      <c r="AG402" s="141"/>
      <c r="AH402" s="141"/>
      <c r="AI402" s="141"/>
      <c r="AJ402" s="141"/>
      <c r="AK402" s="141"/>
      <c r="AL402" s="141"/>
      <c r="AM402" s="141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</row>
    <row r="403" spans="1:10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141"/>
      <c r="W403" s="141"/>
      <c r="X403" s="141"/>
      <c r="Y403" s="141"/>
      <c r="Z403" s="141"/>
      <c r="AA403" s="141"/>
      <c r="AB403" s="141"/>
      <c r="AC403" s="141"/>
      <c r="AD403" s="141"/>
      <c r="AE403" s="141"/>
      <c r="AF403" s="141"/>
      <c r="AG403" s="141"/>
      <c r="AH403" s="141"/>
      <c r="AI403" s="141"/>
      <c r="AJ403" s="141"/>
      <c r="AK403" s="141"/>
      <c r="AL403" s="141"/>
      <c r="AM403" s="141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</row>
    <row r="404" spans="1:10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141"/>
      <c r="W404" s="141"/>
      <c r="X404" s="141"/>
      <c r="Y404" s="141"/>
      <c r="Z404" s="141"/>
      <c r="AA404" s="141"/>
      <c r="AB404" s="141"/>
      <c r="AC404" s="141"/>
      <c r="AD404" s="141"/>
      <c r="AE404" s="141"/>
      <c r="AF404" s="141"/>
      <c r="AG404" s="141"/>
      <c r="AH404" s="141"/>
      <c r="AI404" s="141"/>
      <c r="AJ404" s="141"/>
      <c r="AK404" s="141"/>
      <c r="AL404" s="141"/>
      <c r="AM404" s="141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</row>
    <row r="405" spans="1:10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141"/>
      <c r="W405" s="141"/>
      <c r="X405" s="141"/>
      <c r="Y405" s="141"/>
      <c r="Z405" s="141"/>
      <c r="AA405" s="141"/>
      <c r="AB405" s="141"/>
      <c r="AC405" s="141"/>
      <c r="AD405" s="141"/>
      <c r="AE405" s="141"/>
      <c r="AF405" s="141"/>
      <c r="AG405" s="141"/>
      <c r="AH405" s="141"/>
      <c r="AI405" s="141"/>
      <c r="AJ405" s="141"/>
      <c r="AK405" s="141"/>
      <c r="AL405" s="141"/>
      <c r="AM405" s="141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</row>
    <row r="406" spans="1:1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141"/>
      <c r="W406" s="141"/>
      <c r="X406" s="141"/>
      <c r="Y406" s="141"/>
      <c r="Z406" s="141"/>
      <c r="AA406" s="141"/>
      <c r="AB406" s="141"/>
      <c r="AC406" s="141"/>
      <c r="AD406" s="141"/>
      <c r="AE406" s="141"/>
      <c r="AF406" s="141"/>
      <c r="AG406" s="141"/>
      <c r="AH406" s="141"/>
      <c r="AI406" s="141"/>
      <c r="AJ406" s="141"/>
      <c r="AK406" s="141"/>
      <c r="AL406" s="141"/>
      <c r="AM406" s="141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</row>
    <row r="407" spans="1:10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141"/>
      <c r="W407" s="141"/>
      <c r="X407" s="141"/>
      <c r="Y407" s="141"/>
      <c r="Z407" s="141"/>
      <c r="AA407" s="141"/>
      <c r="AB407" s="141"/>
      <c r="AC407" s="141"/>
      <c r="AD407" s="141"/>
      <c r="AE407" s="141"/>
      <c r="AF407" s="141"/>
      <c r="AG407" s="141"/>
      <c r="AH407" s="141"/>
      <c r="AI407" s="141"/>
      <c r="AJ407" s="141"/>
      <c r="AK407" s="141"/>
      <c r="AL407" s="141"/>
      <c r="AM407" s="141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</row>
    <row r="408" spans="1:10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141"/>
      <c r="W408" s="141"/>
      <c r="X408" s="141"/>
      <c r="Y408" s="141"/>
      <c r="Z408" s="141"/>
      <c r="AA408" s="141"/>
      <c r="AB408" s="141"/>
      <c r="AC408" s="141"/>
      <c r="AD408" s="141"/>
      <c r="AE408" s="141"/>
      <c r="AF408" s="141"/>
      <c r="AG408" s="141"/>
      <c r="AH408" s="141"/>
      <c r="AI408" s="141"/>
      <c r="AJ408" s="141"/>
      <c r="AK408" s="141"/>
      <c r="AL408" s="141"/>
      <c r="AM408" s="141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</row>
    <row r="409" spans="1:10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141"/>
      <c r="W409" s="141"/>
      <c r="X409" s="141"/>
      <c r="Y409" s="141"/>
      <c r="Z409" s="141"/>
      <c r="AA409" s="141"/>
      <c r="AB409" s="141"/>
      <c r="AC409" s="141"/>
      <c r="AD409" s="141"/>
      <c r="AE409" s="141"/>
      <c r="AF409" s="141"/>
      <c r="AG409" s="141"/>
      <c r="AH409" s="141"/>
      <c r="AI409" s="141"/>
      <c r="AJ409" s="141"/>
      <c r="AK409" s="141"/>
      <c r="AL409" s="141"/>
      <c r="AM409" s="141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</row>
    <row r="410" spans="1:10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141"/>
      <c r="W410" s="141"/>
      <c r="X410" s="141"/>
      <c r="Y410" s="141"/>
      <c r="Z410" s="141"/>
      <c r="AA410" s="141"/>
      <c r="AB410" s="141"/>
      <c r="AC410" s="141"/>
      <c r="AD410" s="141"/>
      <c r="AE410" s="141"/>
      <c r="AF410" s="141"/>
      <c r="AG410" s="141"/>
      <c r="AH410" s="141"/>
      <c r="AI410" s="141"/>
      <c r="AJ410" s="141"/>
      <c r="AK410" s="141"/>
      <c r="AL410" s="141"/>
      <c r="AM410" s="141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</row>
    <row r="411" spans="1:10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141"/>
      <c r="W411" s="141"/>
      <c r="X411" s="141"/>
      <c r="Y411" s="141"/>
      <c r="Z411" s="141"/>
      <c r="AA411" s="141"/>
      <c r="AB411" s="141"/>
      <c r="AC411" s="141"/>
      <c r="AD411" s="141"/>
      <c r="AE411" s="141"/>
      <c r="AF411" s="141"/>
      <c r="AG411" s="141"/>
      <c r="AH411" s="141"/>
      <c r="AI411" s="141"/>
      <c r="AJ411" s="141"/>
      <c r="AK411" s="141"/>
      <c r="AL411" s="141"/>
      <c r="AM411" s="141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</row>
    <row r="412" spans="1:10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141"/>
      <c r="W412" s="141"/>
      <c r="X412" s="141"/>
      <c r="Y412" s="141"/>
      <c r="Z412" s="141"/>
      <c r="AA412" s="141"/>
      <c r="AB412" s="141"/>
      <c r="AC412" s="141"/>
      <c r="AD412" s="141"/>
      <c r="AE412" s="141"/>
      <c r="AF412" s="141"/>
      <c r="AG412" s="141"/>
      <c r="AH412" s="141"/>
      <c r="AI412" s="141"/>
      <c r="AJ412" s="141"/>
      <c r="AK412" s="141"/>
      <c r="AL412" s="141"/>
      <c r="AM412" s="141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</row>
    <row r="413" spans="1:10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141"/>
      <c r="W413" s="141"/>
      <c r="X413" s="141"/>
      <c r="Y413" s="141"/>
      <c r="Z413" s="141"/>
      <c r="AA413" s="141"/>
      <c r="AB413" s="141"/>
      <c r="AC413" s="141"/>
      <c r="AD413" s="141"/>
      <c r="AE413" s="141"/>
      <c r="AF413" s="141"/>
      <c r="AG413" s="141"/>
      <c r="AH413" s="141"/>
      <c r="AI413" s="141"/>
      <c r="AJ413" s="141"/>
      <c r="AK413" s="141"/>
      <c r="AL413" s="141"/>
      <c r="AM413" s="141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</row>
    <row r="414" spans="1:106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141"/>
      <c r="W414" s="141"/>
      <c r="X414" s="141"/>
      <c r="Y414" s="141"/>
      <c r="Z414" s="141"/>
      <c r="AA414" s="141"/>
      <c r="AB414" s="141"/>
      <c r="AC414" s="141"/>
      <c r="AD414" s="141"/>
      <c r="AE414" s="141"/>
      <c r="AF414" s="141"/>
      <c r="AG414" s="141"/>
      <c r="AH414" s="141"/>
      <c r="AI414" s="141"/>
      <c r="AJ414" s="141"/>
      <c r="AK414" s="141"/>
      <c r="AL414" s="141"/>
      <c r="AM414" s="141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</row>
    <row r="415" spans="1:106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141"/>
      <c r="W415" s="141"/>
      <c r="X415" s="141"/>
      <c r="Y415" s="141"/>
      <c r="Z415" s="141"/>
      <c r="AA415" s="141"/>
      <c r="AB415" s="141"/>
      <c r="AC415" s="141"/>
      <c r="AD415" s="141"/>
      <c r="AE415" s="141"/>
      <c r="AF415" s="141"/>
      <c r="AG415" s="141"/>
      <c r="AH415" s="141"/>
      <c r="AI415" s="141"/>
      <c r="AJ415" s="141"/>
      <c r="AK415" s="141"/>
      <c r="AL415" s="141"/>
      <c r="AM415" s="141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</row>
    <row r="416" spans="1:10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141"/>
      <c r="W416" s="141"/>
      <c r="X416" s="141"/>
      <c r="Y416" s="141"/>
      <c r="Z416" s="141"/>
      <c r="AA416" s="141"/>
      <c r="AB416" s="141"/>
      <c r="AC416" s="141"/>
      <c r="AD416" s="141"/>
      <c r="AE416" s="141"/>
      <c r="AF416" s="141"/>
      <c r="AG416" s="141"/>
      <c r="AH416" s="141"/>
      <c r="AI416" s="141"/>
      <c r="AJ416" s="141"/>
      <c r="AK416" s="141"/>
      <c r="AL416" s="141"/>
      <c r="AM416" s="141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</row>
    <row r="417" spans="1:106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141"/>
      <c r="W417" s="141"/>
      <c r="X417" s="141"/>
      <c r="Y417" s="141"/>
      <c r="Z417" s="141"/>
      <c r="AA417" s="141"/>
      <c r="AB417" s="141"/>
      <c r="AC417" s="141"/>
      <c r="AD417" s="141"/>
      <c r="AE417" s="141"/>
      <c r="AF417" s="141"/>
      <c r="AG417" s="141"/>
      <c r="AH417" s="141"/>
      <c r="AI417" s="141"/>
      <c r="AJ417" s="141"/>
      <c r="AK417" s="141"/>
      <c r="AL417" s="141"/>
      <c r="AM417" s="141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</row>
    <row r="418" spans="1:106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141"/>
      <c r="W418" s="141"/>
      <c r="X418" s="141"/>
      <c r="Y418" s="141"/>
      <c r="Z418" s="141"/>
      <c r="AA418" s="141"/>
      <c r="AB418" s="141"/>
      <c r="AC418" s="141"/>
      <c r="AD418" s="141"/>
      <c r="AE418" s="141"/>
      <c r="AF418" s="141"/>
      <c r="AG418" s="141"/>
      <c r="AH418" s="141"/>
      <c r="AI418" s="141"/>
      <c r="AJ418" s="141"/>
      <c r="AK418" s="141"/>
      <c r="AL418" s="141"/>
      <c r="AM418" s="141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</row>
    <row r="419" spans="1:106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141"/>
      <c r="W419" s="141"/>
      <c r="X419" s="141"/>
      <c r="Y419" s="141"/>
      <c r="Z419" s="141"/>
      <c r="AA419" s="141"/>
      <c r="AB419" s="141"/>
      <c r="AC419" s="141"/>
      <c r="AD419" s="141"/>
      <c r="AE419" s="141"/>
      <c r="AF419" s="141"/>
      <c r="AG419" s="141"/>
      <c r="AH419" s="141"/>
      <c r="AI419" s="141"/>
      <c r="AJ419" s="141"/>
      <c r="AK419" s="141"/>
      <c r="AL419" s="141"/>
      <c r="AM419" s="141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</row>
    <row r="420" spans="1:106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141"/>
      <c r="W420" s="141"/>
      <c r="X420" s="141"/>
      <c r="Y420" s="141"/>
      <c r="Z420" s="141"/>
      <c r="AA420" s="141"/>
      <c r="AB420" s="141"/>
      <c r="AC420" s="141"/>
      <c r="AD420" s="141"/>
      <c r="AE420" s="141"/>
      <c r="AF420" s="141"/>
      <c r="AG420" s="141"/>
      <c r="AH420" s="141"/>
      <c r="AI420" s="141"/>
      <c r="AJ420" s="141"/>
      <c r="AK420" s="141"/>
      <c r="AL420" s="141"/>
      <c r="AM420" s="141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</row>
    <row r="421" spans="1:106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141"/>
      <c r="W421" s="141"/>
      <c r="X421" s="141"/>
      <c r="Y421" s="141"/>
      <c r="Z421" s="141"/>
      <c r="AA421" s="141"/>
      <c r="AB421" s="141"/>
      <c r="AC421" s="141"/>
      <c r="AD421" s="141"/>
      <c r="AE421" s="141"/>
      <c r="AF421" s="141"/>
      <c r="AG421" s="141"/>
      <c r="AH421" s="141"/>
      <c r="AI421" s="141"/>
      <c r="AJ421" s="141"/>
      <c r="AK421" s="141"/>
      <c r="AL421" s="141"/>
      <c r="AM421" s="141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</row>
    <row r="422" spans="1:106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141"/>
      <c r="W422" s="141"/>
      <c r="X422" s="141"/>
      <c r="Y422" s="141"/>
      <c r="Z422" s="141"/>
      <c r="AA422" s="141"/>
      <c r="AB422" s="141"/>
      <c r="AC422" s="141"/>
      <c r="AD422" s="141"/>
      <c r="AE422" s="141"/>
      <c r="AF422" s="141"/>
      <c r="AG422" s="141"/>
      <c r="AH422" s="141"/>
      <c r="AI422" s="141"/>
      <c r="AJ422" s="141"/>
      <c r="AK422" s="141"/>
      <c r="AL422" s="141"/>
      <c r="AM422" s="141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</row>
    <row r="423" spans="1:106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141"/>
      <c r="W423" s="141"/>
      <c r="X423" s="141"/>
      <c r="Y423" s="141"/>
      <c r="Z423" s="141"/>
      <c r="AA423" s="141"/>
      <c r="AB423" s="141"/>
      <c r="AC423" s="141"/>
      <c r="AD423" s="141"/>
      <c r="AE423" s="141"/>
      <c r="AF423" s="141"/>
      <c r="AG423" s="141"/>
      <c r="AH423" s="141"/>
      <c r="AI423" s="141"/>
      <c r="AJ423" s="141"/>
      <c r="AK423" s="141"/>
      <c r="AL423" s="141"/>
      <c r="AM423" s="141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</row>
    <row r="424" spans="1:106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141"/>
      <c r="W424" s="141"/>
      <c r="X424" s="141"/>
      <c r="Y424" s="141"/>
      <c r="Z424" s="141"/>
      <c r="AA424" s="141"/>
      <c r="AB424" s="141"/>
      <c r="AC424" s="141"/>
      <c r="AD424" s="141"/>
      <c r="AE424" s="141"/>
      <c r="AF424" s="141"/>
      <c r="AG424" s="141"/>
      <c r="AH424" s="141"/>
      <c r="AI424" s="141"/>
      <c r="AJ424" s="141"/>
      <c r="AK424" s="141"/>
      <c r="AL424" s="141"/>
      <c r="AM424" s="141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</row>
    <row r="425" spans="1:106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141"/>
      <c r="W425" s="141"/>
      <c r="X425" s="141"/>
      <c r="Y425" s="141"/>
      <c r="Z425" s="141"/>
      <c r="AA425" s="141"/>
      <c r="AB425" s="141"/>
      <c r="AC425" s="141"/>
      <c r="AD425" s="141"/>
      <c r="AE425" s="141"/>
      <c r="AF425" s="141"/>
      <c r="AG425" s="141"/>
      <c r="AH425" s="141"/>
      <c r="AI425" s="141"/>
      <c r="AJ425" s="141"/>
      <c r="AK425" s="141"/>
      <c r="AL425" s="141"/>
      <c r="AM425" s="141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</row>
    <row r="426" spans="1:10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141"/>
      <c r="W426" s="141"/>
      <c r="X426" s="141"/>
      <c r="Y426" s="141"/>
      <c r="Z426" s="141"/>
      <c r="AA426" s="141"/>
      <c r="AB426" s="141"/>
      <c r="AC426" s="141"/>
      <c r="AD426" s="141"/>
      <c r="AE426" s="141"/>
      <c r="AF426" s="141"/>
      <c r="AG426" s="141"/>
      <c r="AH426" s="141"/>
      <c r="AI426" s="141"/>
      <c r="AJ426" s="141"/>
      <c r="AK426" s="141"/>
      <c r="AL426" s="141"/>
      <c r="AM426" s="141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</row>
    <row r="427" spans="1:106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141"/>
      <c r="W427" s="141"/>
      <c r="X427" s="141"/>
      <c r="Y427" s="141"/>
      <c r="Z427" s="141"/>
      <c r="AA427" s="141"/>
      <c r="AB427" s="141"/>
      <c r="AC427" s="141"/>
      <c r="AD427" s="141"/>
      <c r="AE427" s="141"/>
      <c r="AF427" s="141"/>
      <c r="AG427" s="141"/>
      <c r="AH427" s="141"/>
      <c r="AI427" s="141"/>
      <c r="AJ427" s="141"/>
      <c r="AK427" s="141"/>
      <c r="AL427" s="141"/>
      <c r="AM427" s="141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</row>
    <row r="428" spans="1:106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141"/>
      <c r="W428" s="141"/>
      <c r="X428" s="141"/>
      <c r="Y428" s="141"/>
      <c r="Z428" s="141"/>
      <c r="AA428" s="141"/>
      <c r="AB428" s="141"/>
      <c r="AC428" s="141"/>
      <c r="AD428" s="141"/>
      <c r="AE428" s="141"/>
      <c r="AF428" s="141"/>
      <c r="AG428" s="141"/>
      <c r="AH428" s="141"/>
      <c r="AI428" s="141"/>
      <c r="AJ428" s="141"/>
      <c r="AK428" s="141"/>
      <c r="AL428" s="141"/>
      <c r="AM428" s="141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</row>
    <row r="429" spans="1:106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141"/>
      <c r="W429" s="141"/>
      <c r="X429" s="141"/>
      <c r="Y429" s="141"/>
      <c r="Z429" s="141"/>
      <c r="AA429" s="141"/>
      <c r="AB429" s="141"/>
      <c r="AC429" s="141"/>
      <c r="AD429" s="141"/>
      <c r="AE429" s="141"/>
      <c r="AF429" s="141"/>
      <c r="AG429" s="141"/>
      <c r="AH429" s="141"/>
      <c r="AI429" s="141"/>
      <c r="AJ429" s="141"/>
      <c r="AK429" s="141"/>
      <c r="AL429" s="141"/>
      <c r="AM429" s="141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</row>
    <row r="430" spans="1:106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141"/>
      <c r="W430" s="141"/>
      <c r="X430" s="141"/>
      <c r="Y430" s="141"/>
      <c r="Z430" s="141"/>
      <c r="AA430" s="141"/>
      <c r="AB430" s="141"/>
      <c r="AC430" s="141"/>
      <c r="AD430" s="141"/>
      <c r="AE430" s="141"/>
      <c r="AF430" s="141"/>
      <c r="AG430" s="141"/>
      <c r="AH430" s="141"/>
      <c r="AI430" s="141"/>
      <c r="AJ430" s="141"/>
      <c r="AK430" s="141"/>
      <c r="AL430" s="141"/>
      <c r="AM430" s="141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</row>
    <row r="431" spans="1:106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141"/>
      <c r="W431" s="141"/>
      <c r="X431" s="141"/>
      <c r="Y431" s="141"/>
      <c r="Z431" s="141"/>
      <c r="AA431" s="141"/>
      <c r="AB431" s="141"/>
      <c r="AC431" s="141"/>
      <c r="AD431" s="141"/>
      <c r="AE431" s="141"/>
      <c r="AF431" s="141"/>
      <c r="AG431" s="141"/>
      <c r="AH431" s="141"/>
      <c r="AI431" s="141"/>
      <c r="AJ431" s="141"/>
      <c r="AK431" s="141"/>
      <c r="AL431" s="141"/>
      <c r="AM431" s="141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</row>
    <row r="432" spans="1:106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141"/>
      <c r="W432" s="141"/>
      <c r="X432" s="141"/>
      <c r="Y432" s="141"/>
      <c r="Z432" s="141"/>
      <c r="AA432" s="141"/>
      <c r="AB432" s="141"/>
      <c r="AC432" s="141"/>
      <c r="AD432" s="141"/>
      <c r="AE432" s="141"/>
      <c r="AF432" s="141"/>
      <c r="AG432" s="141"/>
      <c r="AH432" s="141"/>
      <c r="AI432" s="141"/>
      <c r="AJ432" s="141"/>
      <c r="AK432" s="141"/>
      <c r="AL432" s="141"/>
      <c r="AM432" s="141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</row>
    <row r="433" spans="1:106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141"/>
      <c r="W433" s="141"/>
      <c r="X433" s="141"/>
      <c r="Y433" s="141"/>
      <c r="Z433" s="141"/>
      <c r="AA433" s="141"/>
      <c r="AB433" s="141"/>
      <c r="AC433" s="141"/>
      <c r="AD433" s="141"/>
      <c r="AE433" s="141"/>
      <c r="AF433" s="141"/>
      <c r="AG433" s="141"/>
      <c r="AH433" s="141"/>
      <c r="AI433" s="141"/>
      <c r="AJ433" s="141"/>
      <c r="AK433" s="141"/>
      <c r="AL433" s="141"/>
      <c r="AM433" s="141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</row>
    <row r="434" spans="1:106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141"/>
      <c r="W434" s="141"/>
      <c r="X434" s="141"/>
      <c r="Y434" s="141"/>
      <c r="Z434" s="141"/>
      <c r="AA434" s="141"/>
      <c r="AB434" s="141"/>
      <c r="AC434" s="141"/>
      <c r="AD434" s="141"/>
      <c r="AE434" s="141"/>
      <c r="AF434" s="141"/>
      <c r="AG434" s="141"/>
      <c r="AH434" s="141"/>
      <c r="AI434" s="141"/>
      <c r="AJ434" s="141"/>
      <c r="AK434" s="141"/>
      <c r="AL434" s="141"/>
      <c r="AM434" s="141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</row>
    <row r="435" spans="1:106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141"/>
      <c r="W435" s="141"/>
      <c r="X435" s="141"/>
      <c r="Y435" s="141"/>
      <c r="Z435" s="141"/>
      <c r="AA435" s="141"/>
      <c r="AB435" s="141"/>
      <c r="AC435" s="141"/>
      <c r="AD435" s="141"/>
      <c r="AE435" s="141"/>
      <c r="AF435" s="141"/>
      <c r="AG435" s="141"/>
      <c r="AH435" s="141"/>
      <c r="AI435" s="141"/>
      <c r="AJ435" s="141"/>
      <c r="AK435" s="141"/>
      <c r="AL435" s="141"/>
      <c r="AM435" s="141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</row>
    <row r="436" spans="1:10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141"/>
      <c r="W436" s="141"/>
      <c r="X436" s="141"/>
      <c r="Y436" s="141"/>
      <c r="Z436" s="141"/>
      <c r="AA436" s="141"/>
      <c r="AB436" s="141"/>
      <c r="AC436" s="141"/>
      <c r="AD436" s="141"/>
      <c r="AE436" s="141"/>
      <c r="AF436" s="141"/>
      <c r="AG436" s="141"/>
      <c r="AH436" s="141"/>
      <c r="AI436" s="141"/>
      <c r="AJ436" s="141"/>
      <c r="AK436" s="141"/>
      <c r="AL436" s="141"/>
      <c r="AM436" s="141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</row>
    <row r="437" spans="1:106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141"/>
      <c r="W437" s="141"/>
      <c r="X437" s="141"/>
      <c r="Y437" s="141"/>
      <c r="Z437" s="141"/>
      <c r="AA437" s="141"/>
      <c r="AB437" s="141"/>
      <c r="AC437" s="141"/>
      <c r="AD437" s="141"/>
      <c r="AE437" s="141"/>
      <c r="AF437" s="141"/>
      <c r="AG437" s="141"/>
      <c r="AH437" s="141"/>
      <c r="AI437" s="141"/>
      <c r="AJ437" s="141"/>
      <c r="AK437" s="141"/>
      <c r="AL437" s="141"/>
      <c r="AM437" s="141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</row>
    <row r="438" spans="1:106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141"/>
      <c r="W438" s="141"/>
      <c r="X438" s="141"/>
      <c r="Y438" s="141"/>
      <c r="Z438" s="141"/>
      <c r="AA438" s="141"/>
      <c r="AB438" s="141"/>
      <c r="AC438" s="141"/>
      <c r="AD438" s="141"/>
      <c r="AE438" s="141"/>
      <c r="AF438" s="141"/>
      <c r="AG438" s="141"/>
      <c r="AH438" s="141"/>
      <c r="AI438" s="141"/>
      <c r="AJ438" s="141"/>
      <c r="AK438" s="141"/>
      <c r="AL438" s="141"/>
      <c r="AM438" s="141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</row>
    <row r="439" spans="1:106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141"/>
      <c r="W439" s="141"/>
      <c r="X439" s="141"/>
      <c r="Y439" s="141"/>
      <c r="Z439" s="141"/>
      <c r="AA439" s="141"/>
      <c r="AB439" s="141"/>
      <c r="AC439" s="141"/>
      <c r="AD439" s="141"/>
      <c r="AE439" s="141"/>
      <c r="AF439" s="141"/>
      <c r="AG439" s="141"/>
      <c r="AH439" s="141"/>
      <c r="AI439" s="141"/>
      <c r="AJ439" s="141"/>
      <c r="AK439" s="141"/>
      <c r="AL439" s="141"/>
      <c r="AM439" s="141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</row>
    <row r="440" spans="1:106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141"/>
      <c r="W440" s="141"/>
      <c r="X440" s="141"/>
      <c r="Y440" s="141"/>
      <c r="Z440" s="141"/>
      <c r="AA440" s="141"/>
      <c r="AB440" s="141"/>
      <c r="AC440" s="141"/>
      <c r="AD440" s="141"/>
      <c r="AE440" s="141"/>
      <c r="AF440" s="141"/>
      <c r="AG440" s="141"/>
      <c r="AH440" s="141"/>
      <c r="AI440" s="141"/>
      <c r="AJ440" s="141"/>
      <c r="AK440" s="141"/>
      <c r="AL440" s="141"/>
      <c r="AM440" s="141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</row>
    <row r="441" spans="1:106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141"/>
      <c r="W441" s="141"/>
      <c r="X441" s="141"/>
      <c r="Y441" s="141"/>
      <c r="Z441" s="141"/>
      <c r="AA441" s="141"/>
      <c r="AB441" s="141"/>
      <c r="AC441" s="141"/>
      <c r="AD441" s="141"/>
      <c r="AE441" s="141"/>
      <c r="AF441" s="141"/>
      <c r="AG441" s="141"/>
      <c r="AH441" s="141"/>
      <c r="AI441" s="141"/>
      <c r="AJ441" s="141"/>
      <c r="AK441" s="141"/>
      <c r="AL441" s="141"/>
      <c r="AM441" s="141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</row>
    <row r="442" spans="1:106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141"/>
      <c r="W442" s="141"/>
      <c r="X442" s="141"/>
      <c r="Y442" s="141"/>
      <c r="Z442" s="141"/>
      <c r="AA442" s="141"/>
      <c r="AB442" s="141"/>
      <c r="AC442" s="141"/>
      <c r="AD442" s="141"/>
      <c r="AE442" s="141"/>
      <c r="AF442" s="141"/>
      <c r="AG442" s="141"/>
      <c r="AH442" s="141"/>
      <c r="AI442" s="141"/>
      <c r="AJ442" s="141"/>
      <c r="AK442" s="141"/>
      <c r="AL442" s="141"/>
      <c r="AM442" s="141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</row>
    <row r="443" spans="1:106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141"/>
      <c r="W443" s="141"/>
      <c r="X443" s="141"/>
      <c r="Y443" s="141"/>
      <c r="Z443" s="141"/>
      <c r="AA443" s="141"/>
      <c r="AB443" s="141"/>
      <c r="AC443" s="141"/>
      <c r="AD443" s="141"/>
      <c r="AE443" s="141"/>
      <c r="AF443" s="141"/>
      <c r="AG443" s="141"/>
      <c r="AH443" s="141"/>
      <c r="AI443" s="141"/>
      <c r="AJ443" s="141"/>
      <c r="AK443" s="141"/>
      <c r="AL443" s="141"/>
      <c r="AM443" s="141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</row>
    <row r="444" spans="1:106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141"/>
      <c r="W444" s="141"/>
      <c r="X444" s="141"/>
      <c r="Y444" s="141"/>
      <c r="Z444" s="141"/>
      <c r="AA444" s="141"/>
      <c r="AB444" s="141"/>
      <c r="AC444" s="141"/>
      <c r="AD444" s="141"/>
      <c r="AE444" s="141"/>
      <c r="AF444" s="141"/>
      <c r="AG444" s="141"/>
      <c r="AH444" s="141"/>
      <c r="AI444" s="141"/>
      <c r="AJ444" s="141"/>
      <c r="AK444" s="141"/>
      <c r="AL444" s="141"/>
      <c r="AM444" s="141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</row>
    <row r="445" spans="1:106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141"/>
      <c r="W445" s="141"/>
      <c r="X445" s="141"/>
      <c r="Y445" s="141"/>
      <c r="Z445" s="141"/>
      <c r="AA445" s="141"/>
      <c r="AB445" s="141"/>
      <c r="AC445" s="141"/>
      <c r="AD445" s="141"/>
      <c r="AE445" s="141"/>
      <c r="AF445" s="141"/>
      <c r="AG445" s="141"/>
      <c r="AH445" s="141"/>
      <c r="AI445" s="141"/>
      <c r="AJ445" s="141"/>
      <c r="AK445" s="141"/>
      <c r="AL445" s="141"/>
      <c r="AM445" s="141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</row>
    <row r="446" spans="1:10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141"/>
      <c r="W446" s="141"/>
      <c r="X446" s="141"/>
      <c r="Y446" s="141"/>
      <c r="Z446" s="141"/>
      <c r="AA446" s="141"/>
      <c r="AB446" s="141"/>
      <c r="AC446" s="141"/>
      <c r="AD446" s="141"/>
      <c r="AE446" s="141"/>
      <c r="AF446" s="141"/>
      <c r="AG446" s="141"/>
      <c r="AH446" s="141"/>
      <c r="AI446" s="141"/>
      <c r="AJ446" s="141"/>
      <c r="AK446" s="141"/>
      <c r="AL446" s="141"/>
      <c r="AM446" s="141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</row>
    <row r="447" spans="1:106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141"/>
      <c r="W447" s="141"/>
      <c r="X447" s="141"/>
      <c r="Y447" s="141"/>
      <c r="Z447" s="141"/>
      <c r="AA447" s="141"/>
      <c r="AB447" s="141"/>
      <c r="AC447" s="141"/>
      <c r="AD447" s="141"/>
      <c r="AE447" s="141"/>
      <c r="AF447" s="141"/>
      <c r="AG447" s="141"/>
      <c r="AH447" s="141"/>
      <c r="AI447" s="141"/>
      <c r="AJ447" s="141"/>
      <c r="AK447" s="141"/>
      <c r="AL447" s="141"/>
      <c r="AM447" s="141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</row>
    <row r="448" spans="1:106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141"/>
      <c r="W448" s="141"/>
      <c r="X448" s="141"/>
      <c r="Y448" s="141"/>
      <c r="Z448" s="141"/>
      <c r="AA448" s="141"/>
      <c r="AB448" s="141"/>
      <c r="AC448" s="141"/>
      <c r="AD448" s="141"/>
      <c r="AE448" s="141"/>
      <c r="AF448" s="141"/>
      <c r="AG448" s="141"/>
      <c r="AH448" s="141"/>
      <c r="AI448" s="141"/>
      <c r="AJ448" s="141"/>
      <c r="AK448" s="141"/>
      <c r="AL448" s="141"/>
      <c r="AM448" s="141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</row>
    <row r="449" spans="1:106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141"/>
      <c r="W449" s="141"/>
      <c r="X449" s="141"/>
      <c r="Y449" s="141"/>
      <c r="Z449" s="141"/>
      <c r="AA449" s="141"/>
      <c r="AB449" s="141"/>
      <c r="AC449" s="141"/>
      <c r="AD449" s="141"/>
      <c r="AE449" s="141"/>
      <c r="AF449" s="141"/>
      <c r="AG449" s="141"/>
      <c r="AH449" s="141"/>
      <c r="AI449" s="141"/>
      <c r="AJ449" s="141"/>
      <c r="AK449" s="141"/>
      <c r="AL449" s="141"/>
      <c r="AM449" s="141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</row>
    <row r="450" spans="1:106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141"/>
      <c r="W450" s="141"/>
      <c r="X450" s="141"/>
      <c r="Y450" s="141"/>
      <c r="Z450" s="141"/>
      <c r="AA450" s="141"/>
      <c r="AB450" s="141"/>
      <c r="AC450" s="141"/>
      <c r="AD450" s="141"/>
      <c r="AE450" s="141"/>
      <c r="AF450" s="141"/>
      <c r="AG450" s="141"/>
      <c r="AH450" s="141"/>
      <c r="AI450" s="141"/>
      <c r="AJ450" s="141"/>
      <c r="AK450" s="141"/>
      <c r="AL450" s="141"/>
      <c r="AM450" s="141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</row>
    <row r="451" spans="1:106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141"/>
      <c r="W451" s="141"/>
      <c r="X451" s="141"/>
      <c r="Y451" s="141"/>
      <c r="Z451" s="141"/>
      <c r="AA451" s="141"/>
      <c r="AB451" s="141"/>
      <c r="AC451" s="141"/>
      <c r="AD451" s="141"/>
      <c r="AE451" s="141"/>
      <c r="AF451" s="141"/>
      <c r="AG451" s="141"/>
      <c r="AH451" s="141"/>
      <c r="AI451" s="141"/>
      <c r="AJ451" s="141"/>
      <c r="AK451" s="141"/>
      <c r="AL451" s="141"/>
      <c r="AM451" s="141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</row>
    <row r="452" spans="1:106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141"/>
      <c r="W452" s="141"/>
      <c r="X452" s="141"/>
      <c r="Y452" s="141"/>
      <c r="Z452" s="141"/>
      <c r="AA452" s="141"/>
      <c r="AB452" s="141"/>
      <c r="AC452" s="141"/>
      <c r="AD452" s="141"/>
      <c r="AE452" s="141"/>
      <c r="AF452" s="141"/>
      <c r="AG452" s="141"/>
      <c r="AH452" s="141"/>
      <c r="AI452" s="141"/>
      <c r="AJ452" s="141"/>
      <c r="AK452" s="141"/>
      <c r="AL452" s="141"/>
      <c r="AM452" s="141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</row>
    <row r="453" spans="1:106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141"/>
      <c r="W453" s="141"/>
      <c r="X453" s="141"/>
      <c r="Y453" s="141"/>
      <c r="Z453" s="141"/>
      <c r="AA453" s="141"/>
      <c r="AB453" s="141"/>
      <c r="AC453" s="141"/>
      <c r="AD453" s="141"/>
      <c r="AE453" s="141"/>
      <c r="AF453" s="141"/>
      <c r="AG453" s="141"/>
      <c r="AH453" s="141"/>
      <c r="AI453" s="141"/>
      <c r="AJ453" s="141"/>
      <c r="AK453" s="141"/>
      <c r="AL453" s="141"/>
      <c r="AM453" s="141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</row>
    <row r="454" spans="1:106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141"/>
      <c r="W454" s="141"/>
      <c r="X454" s="141"/>
      <c r="Y454" s="141"/>
      <c r="Z454" s="141"/>
      <c r="AA454" s="141"/>
      <c r="AB454" s="141"/>
      <c r="AC454" s="141"/>
      <c r="AD454" s="141"/>
      <c r="AE454" s="141"/>
      <c r="AF454" s="141"/>
      <c r="AG454" s="141"/>
      <c r="AH454" s="141"/>
      <c r="AI454" s="141"/>
      <c r="AJ454" s="141"/>
      <c r="AK454" s="141"/>
      <c r="AL454" s="141"/>
      <c r="AM454" s="141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</row>
    <row r="455" spans="1:106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141"/>
      <c r="W455" s="141"/>
      <c r="X455" s="141"/>
      <c r="Y455" s="141"/>
      <c r="Z455" s="141"/>
      <c r="AA455" s="141"/>
      <c r="AB455" s="141"/>
      <c r="AC455" s="141"/>
      <c r="AD455" s="141"/>
      <c r="AE455" s="141"/>
      <c r="AF455" s="141"/>
      <c r="AG455" s="141"/>
      <c r="AH455" s="141"/>
      <c r="AI455" s="141"/>
      <c r="AJ455" s="141"/>
      <c r="AK455" s="141"/>
      <c r="AL455" s="141"/>
      <c r="AM455" s="141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</row>
    <row r="456" spans="1:10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141"/>
      <c r="W456" s="141"/>
      <c r="X456" s="141"/>
      <c r="Y456" s="141"/>
      <c r="Z456" s="141"/>
      <c r="AA456" s="141"/>
      <c r="AB456" s="141"/>
      <c r="AC456" s="141"/>
      <c r="AD456" s="141"/>
      <c r="AE456" s="141"/>
      <c r="AF456" s="141"/>
      <c r="AG456" s="141"/>
      <c r="AH456" s="141"/>
      <c r="AI456" s="141"/>
      <c r="AJ456" s="141"/>
      <c r="AK456" s="141"/>
      <c r="AL456" s="141"/>
      <c r="AM456" s="141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</row>
    <row r="457" spans="1:106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141"/>
      <c r="W457" s="141"/>
      <c r="X457" s="141"/>
      <c r="Y457" s="141"/>
      <c r="Z457" s="141"/>
      <c r="AA457" s="141"/>
      <c r="AB457" s="141"/>
      <c r="AC457" s="141"/>
      <c r="AD457" s="141"/>
      <c r="AE457" s="141"/>
      <c r="AF457" s="141"/>
      <c r="AG457" s="141"/>
      <c r="AH457" s="141"/>
      <c r="AI457" s="141"/>
      <c r="AJ457" s="141"/>
      <c r="AK457" s="141"/>
      <c r="AL457" s="141"/>
      <c r="AM457" s="141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</row>
    <row r="458" spans="1:106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141"/>
      <c r="W458" s="141"/>
      <c r="X458" s="141"/>
      <c r="Y458" s="141"/>
      <c r="Z458" s="141"/>
      <c r="AA458" s="141"/>
      <c r="AB458" s="141"/>
      <c r="AC458" s="141"/>
      <c r="AD458" s="141"/>
      <c r="AE458" s="141"/>
      <c r="AF458" s="141"/>
      <c r="AG458" s="141"/>
      <c r="AH458" s="141"/>
      <c r="AI458" s="141"/>
      <c r="AJ458" s="141"/>
      <c r="AK458" s="141"/>
      <c r="AL458" s="141"/>
      <c r="AM458" s="141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</row>
    <row r="459" spans="1:106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141"/>
      <c r="W459" s="141"/>
      <c r="X459" s="141"/>
      <c r="Y459" s="141"/>
      <c r="Z459" s="141"/>
      <c r="AA459" s="141"/>
      <c r="AB459" s="141"/>
      <c r="AC459" s="141"/>
      <c r="AD459" s="141"/>
      <c r="AE459" s="141"/>
      <c r="AF459" s="141"/>
      <c r="AG459" s="141"/>
      <c r="AH459" s="141"/>
      <c r="AI459" s="141"/>
      <c r="AJ459" s="141"/>
      <c r="AK459" s="141"/>
      <c r="AL459" s="141"/>
      <c r="AM459" s="141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</row>
    <row r="460" spans="1:106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141"/>
      <c r="W460" s="141"/>
      <c r="X460" s="141"/>
      <c r="Y460" s="141"/>
      <c r="Z460" s="141"/>
      <c r="AA460" s="141"/>
      <c r="AB460" s="141"/>
      <c r="AC460" s="141"/>
      <c r="AD460" s="141"/>
      <c r="AE460" s="141"/>
      <c r="AF460" s="141"/>
      <c r="AG460" s="141"/>
      <c r="AH460" s="141"/>
      <c r="AI460" s="141"/>
      <c r="AJ460" s="141"/>
      <c r="AK460" s="141"/>
      <c r="AL460" s="141"/>
      <c r="AM460" s="141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</row>
    <row r="461" spans="1:106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141"/>
      <c r="W461" s="141"/>
      <c r="X461" s="141"/>
      <c r="Y461" s="141"/>
      <c r="Z461" s="141"/>
      <c r="AA461" s="141"/>
      <c r="AB461" s="141"/>
      <c r="AC461" s="141"/>
      <c r="AD461" s="141"/>
      <c r="AE461" s="141"/>
      <c r="AF461" s="141"/>
      <c r="AG461" s="141"/>
      <c r="AH461" s="141"/>
      <c r="AI461" s="141"/>
      <c r="AJ461" s="141"/>
      <c r="AK461" s="141"/>
      <c r="AL461" s="141"/>
      <c r="AM461" s="141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</row>
    <row r="462" spans="1:106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141"/>
      <c r="W462" s="141"/>
      <c r="X462" s="141"/>
      <c r="Y462" s="141"/>
      <c r="Z462" s="141"/>
      <c r="AA462" s="141"/>
      <c r="AB462" s="141"/>
      <c r="AC462" s="141"/>
      <c r="AD462" s="141"/>
      <c r="AE462" s="141"/>
      <c r="AF462" s="141"/>
      <c r="AG462" s="141"/>
      <c r="AH462" s="141"/>
      <c r="AI462" s="141"/>
      <c r="AJ462" s="141"/>
      <c r="AK462" s="141"/>
      <c r="AL462" s="141"/>
      <c r="AM462" s="141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</row>
    <row r="463" spans="1:106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141"/>
      <c r="W463" s="141"/>
      <c r="X463" s="141"/>
      <c r="Y463" s="141"/>
      <c r="Z463" s="141"/>
      <c r="AA463" s="141"/>
      <c r="AB463" s="141"/>
      <c r="AC463" s="141"/>
      <c r="AD463" s="141"/>
      <c r="AE463" s="141"/>
      <c r="AF463" s="141"/>
      <c r="AG463" s="141"/>
      <c r="AH463" s="141"/>
      <c r="AI463" s="141"/>
      <c r="AJ463" s="141"/>
      <c r="AK463" s="141"/>
      <c r="AL463" s="141"/>
      <c r="AM463" s="141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</row>
    <row r="464" spans="1:106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141"/>
      <c r="W464" s="141"/>
      <c r="X464" s="141"/>
      <c r="Y464" s="141"/>
      <c r="Z464" s="141"/>
      <c r="AA464" s="141"/>
      <c r="AB464" s="141"/>
      <c r="AC464" s="141"/>
      <c r="AD464" s="141"/>
      <c r="AE464" s="141"/>
      <c r="AF464" s="141"/>
      <c r="AG464" s="141"/>
      <c r="AH464" s="141"/>
      <c r="AI464" s="141"/>
      <c r="AJ464" s="141"/>
      <c r="AK464" s="141"/>
      <c r="AL464" s="141"/>
      <c r="AM464" s="141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</row>
    <row r="465" spans="1:106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141"/>
      <c r="W465" s="141"/>
      <c r="X465" s="141"/>
      <c r="Y465" s="141"/>
      <c r="Z465" s="141"/>
      <c r="AA465" s="141"/>
      <c r="AB465" s="141"/>
      <c r="AC465" s="141"/>
      <c r="AD465" s="141"/>
      <c r="AE465" s="141"/>
      <c r="AF465" s="141"/>
      <c r="AG465" s="141"/>
      <c r="AH465" s="141"/>
      <c r="AI465" s="141"/>
      <c r="AJ465" s="141"/>
      <c r="AK465" s="141"/>
      <c r="AL465" s="141"/>
      <c r="AM465" s="141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</row>
    <row r="466" spans="1:10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141"/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41"/>
      <c r="AG466" s="141"/>
      <c r="AH466" s="141"/>
      <c r="AI466" s="141"/>
      <c r="AJ466" s="141"/>
      <c r="AK466" s="141"/>
      <c r="AL466" s="141"/>
      <c r="AM466" s="141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</row>
    <row r="467" spans="1:106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141"/>
      <c r="W467" s="141"/>
      <c r="X467" s="141"/>
      <c r="Y467" s="141"/>
      <c r="Z467" s="141"/>
      <c r="AA467" s="141"/>
      <c r="AB467" s="141"/>
      <c r="AC467" s="141"/>
      <c r="AD467" s="141"/>
      <c r="AE467" s="141"/>
      <c r="AF467" s="141"/>
      <c r="AG467" s="141"/>
      <c r="AH467" s="141"/>
      <c r="AI467" s="141"/>
      <c r="AJ467" s="141"/>
      <c r="AK467" s="141"/>
      <c r="AL467" s="141"/>
      <c r="AM467" s="141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</row>
    <row r="468" spans="1:106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141"/>
      <c r="W468" s="141"/>
      <c r="X468" s="141"/>
      <c r="Y468" s="141"/>
      <c r="Z468" s="141"/>
      <c r="AA468" s="141"/>
      <c r="AB468" s="141"/>
      <c r="AC468" s="141"/>
      <c r="AD468" s="141"/>
      <c r="AE468" s="141"/>
      <c r="AF468" s="141"/>
      <c r="AG468" s="141"/>
      <c r="AH468" s="141"/>
      <c r="AI468" s="141"/>
      <c r="AJ468" s="141"/>
      <c r="AK468" s="141"/>
      <c r="AL468" s="141"/>
      <c r="AM468" s="141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</row>
    <row r="469" spans="1:106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141"/>
      <c r="W469" s="141"/>
      <c r="X469" s="141"/>
      <c r="Y469" s="141"/>
      <c r="Z469" s="141"/>
      <c r="AA469" s="141"/>
      <c r="AB469" s="141"/>
      <c r="AC469" s="141"/>
      <c r="AD469" s="141"/>
      <c r="AE469" s="141"/>
      <c r="AF469" s="141"/>
      <c r="AG469" s="141"/>
      <c r="AH469" s="141"/>
      <c r="AI469" s="141"/>
      <c r="AJ469" s="141"/>
      <c r="AK469" s="141"/>
      <c r="AL469" s="141"/>
      <c r="AM469" s="141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</row>
    <row r="470" spans="1:106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141"/>
      <c r="W470" s="141"/>
      <c r="X470" s="141"/>
      <c r="Y470" s="141"/>
      <c r="Z470" s="141"/>
      <c r="AA470" s="141"/>
      <c r="AB470" s="141"/>
      <c r="AC470" s="141"/>
      <c r="AD470" s="141"/>
      <c r="AE470" s="141"/>
      <c r="AF470" s="141"/>
      <c r="AG470" s="141"/>
      <c r="AH470" s="141"/>
      <c r="AI470" s="141"/>
      <c r="AJ470" s="141"/>
      <c r="AK470" s="141"/>
      <c r="AL470" s="141"/>
      <c r="AM470" s="141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</row>
    <row r="471" spans="1:106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141"/>
      <c r="W471" s="141"/>
      <c r="X471" s="141"/>
      <c r="Y471" s="141"/>
      <c r="Z471" s="141"/>
      <c r="AA471" s="141"/>
      <c r="AB471" s="141"/>
      <c r="AC471" s="141"/>
      <c r="AD471" s="141"/>
      <c r="AE471" s="141"/>
      <c r="AF471" s="141"/>
      <c r="AG471" s="141"/>
      <c r="AH471" s="141"/>
      <c r="AI471" s="141"/>
      <c r="AJ471" s="141"/>
      <c r="AK471" s="141"/>
      <c r="AL471" s="141"/>
      <c r="AM471" s="141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</row>
    <row r="472" spans="1:106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141"/>
      <c r="W472" s="141"/>
      <c r="X472" s="141"/>
      <c r="Y472" s="141"/>
      <c r="Z472" s="141"/>
      <c r="AA472" s="141"/>
      <c r="AB472" s="141"/>
      <c r="AC472" s="141"/>
      <c r="AD472" s="141"/>
      <c r="AE472" s="141"/>
      <c r="AF472" s="141"/>
      <c r="AG472" s="141"/>
      <c r="AH472" s="141"/>
      <c r="AI472" s="141"/>
      <c r="AJ472" s="141"/>
      <c r="AK472" s="141"/>
      <c r="AL472" s="141"/>
      <c r="AM472" s="141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</row>
    <row r="473" spans="1:106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141"/>
      <c r="W473" s="141"/>
      <c r="X473" s="141"/>
      <c r="Y473" s="141"/>
      <c r="Z473" s="141"/>
      <c r="AA473" s="141"/>
      <c r="AB473" s="141"/>
      <c r="AC473" s="141"/>
      <c r="AD473" s="141"/>
      <c r="AE473" s="141"/>
      <c r="AF473" s="141"/>
      <c r="AG473" s="141"/>
      <c r="AH473" s="141"/>
      <c r="AI473" s="141"/>
      <c r="AJ473" s="141"/>
      <c r="AK473" s="141"/>
      <c r="AL473" s="141"/>
      <c r="AM473" s="141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</row>
    <row r="474" spans="1:106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141"/>
      <c r="W474" s="141"/>
      <c r="X474" s="141"/>
      <c r="Y474" s="141"/>
      <c r="Z474" s="141"/>
      <c r="AA474" s="141"/>
      <c r="AB474" s="141"/>
      <c r="AC474" s="141"/>
      <c r="AD474" s="141"/>
      <c r="AE474" s="141"/>
      <c r="AF474" s="141"/>
      <c r="AG474" s="141"/>
      <c r="AH474" s="141"/>
      <c r="AI474" s="141"/>
      <c r="AJ474" s="141"/>
      <c r="AK474" s="141"/>
      <c r="AL474" s="141"/>
      <c r="AM474" s="141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</row>
    <row r="475" spans="1:106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141"/>
      <c r="W475" s="141"/>
      <c r="X475" s="141"/>
      <c r="Y475" s="141"/>
      <c r="Z475" s="141"/>
      <c r="AA475" s="141"/>
      <c r="AB475" s="141"/>
      <c r="AC475" s="141"/>
      <c r="AD475" s="141"/>
      <c r="AE475" s="141"/>
      <c r="AF475" s="141"/>
      <c r="AG475" s="141"/>
      <c r="AH475" s="141"/>
      <c r="AI475" s="141"/>
      <c r="AJ475" s="141"/>
      <c r="AK475" s="141"/>
      <c r="AL475" s="141"/>
      <c r="AM475" s="141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</row>
    <row r="476" spans="1:10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141"/>
      <c r="W476" s="141"/>
      <c r="X476" s="141"/>
      <c r="Y476" s="141"/>
      <c r="Z476" s="141"/>
      <c r="AA476" s="141"/>
      <c r="AB476" s="141"/>
      <c r="AC476" s="141"/>
      <c r="AD476" s="141"/>
      <c r="AE476" s="141"/>
      <c r="AF476" s="141"/>
      <c r="AG476" s="141"/>
      <c r="AH476" s="141"/>
      <c r="AI476" s="141"/>
      <c r="AJ476" s="141"/>
      <c r="AK476" s="141"/>
      <c r="AL476" s="141"/>
      <c r="AM476" s="141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</row>
    <row r="477" spans="1:106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141"/>
      <c r="W477" s="141"/>
      <c r="X477" s="141"/>
      <c r="Y477" s="141"/>
      <c r="Z477" s="141"/>
      <c r="AA477" s="141"/>
      <c r="AB477" s="141"/>
      <c r="AC477" s="141"/>
      <c r="AD477" s="141"/>
      <c r="AE477" s="141"/>
      <c r="AF477" s="141"/>
      <c r="AG477" s="141"/>
      <c r="AH477" s="141"/>
      <c r="AI477" s="141"/>
      <c r="AJ477" s="141"/>
      <c r="AK477" s="141"/>
      <c r="AL477" s="141"/>
      <c r="AM477" s="141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</row>
    <row r="478" spans="1:106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141"/>
      <c r="W478" s="141"/>
      <c r="X478" s="141"/>
      <c r="Y478" s="141"/>
      <c r="Z478" s="141"/>
      <c r="AA478" s="141"/>
      <c r="AB478" s="141"/>
      <c r="AC478" s="141"/>
      <c r="AD478" s="141"/>
      <c r="AE478" s="141"/>
      <c r="AF478" s="141"/>
      <c r="AG478" s="141"/>
      <c r="AH478" s="141"/>
      <c r="AI478" s="141"/>
      <c r="AJ478" s="141"/>
      <c r="AK478" s="141"/>
      <c r="AL478" s="141"/>
      <c r="AM478" s="141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</row>
    <row r="479" spans="1:106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141"/>
      <c r="W479" s="141"/>
      <c r="X479" s="141"/>
      <c r="Y479" s="141"/>
      <c r="Z479" s="141"/>
      <c r="AA479" s="141"/>
      <c r="AB479" s="141"/>
      <c r="AC479" s="141"/>
      <c r="AD479" s="141"/>
      <c r="AE479" s="141"/>
      <c r="AF479" s="141"/>
      <c r="AG479" s="141"/>
      <c r="AH479" s="141"/>
      <c r="AI479" s="141"/>
      <c r="AJ479" s="141"/>
      <c r="AK479" s="141"/>
      <c r="AL479" s="141"/>
      <c r="AM479" s="141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</row>
    <row r="480" spans="1:106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141"/>
      <c r="W480" s="141"/>
      <c r="X480" s="141"/>
      <c r="Y480" s="141"/>
      <c r="Z480" s="141"/>
      <c r="AA480" s="141"/>
      <c r="AB480" s="141"/>
      <c r="AC480" s="141"/>
      <c r="AD480" s="141"/>
      <c r="AE480" s="141"/>
      <c r="AF480" s="141"/>
      <c r="AG480" s="141"/>
      <c r="AH480" s="141"/>
      <c r="AI480" s="141"/>
      <c r="AJ480" s="141"/>
      <c r="AK480" s="141"/>
      <c r="AL480" s="141"/>
      <c r="AM480" s="141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</row>
    <row r="481" spans="1:106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141"/>
      <c r="W481" s="141"/>
      <c r="X481" s="141"/>
      <c r="Y481" s="141"/>
      <c r="Z481" s="141"/>
      <c r="AA481" s="141"/>
      <c r="AB481" s="141"/>
      <c r="AC481" s="141"/>
      <c r="AD481" s="141"/>
      <c r="AE481" s="141"/>
      <c r="AF481" s="141"/>
      <c r="AG481" s="141"/>
      <c r="AH481" s="141"/>
      <c r="AI481" s="141"/>
      <c r="AJ481" s="141"/>
      <c r="AK481" s="141"/>
      <c r="AL481" s="141"/>
      <c r="AM481" s="141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</row>
    <row r="482" spans="1:106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141"/>
      <c r="W482" s="141"/>
      <c r="X482" s="141"/>
      <c r="Y482" s="141"/>
      <c r="Z482" s="141"/>
      <c r="AA482" s="141"/>
      <c r="AB482" s="141"/>
      <c r="AC482" s="141"/>
      <c r="AD482" s="141"/>
      <c r="AE482" s="141"/>
      <c r="AF482" s="141"/>
      <c r="AG482" s="141"/>
      <c r="AH482" s="141"/>
      <c r="AI482" s="141"/>
      <c r="AJ482" s="141"/>
      <c r="AK482" s="141"/>
      <c r="AL482" s="141"/>
      <c r="AM482" s="141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</row>
    <row r="483" spans="1:106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141"/>
      <c r="W483" s="141"/>
      <c r="X483" s="141"/>
      <c r="Y483" s="141"/>
      <c r="Z483" s="141"/>
      <c r="AA483" s="141"/>
      <c r="AB483" s="141"/>
      <c r="AC483" s="141"/>
      <c r="AD483" s="141"/>
      <c r="AE483" s="141"/>
      <c r="AF483" s="141"/>
      <c r="AG483" s="141"/>
      <c r="AH483" s="141"/>
      <c r="AI483" s="141"/>
      <c r="AJ483" s="141"/>
      <c r="AK483" s="141"/>
      <c r="AL483" s="141"/>
      <c r="AM483" s="141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</row>
    <row r="484" spans="1:106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141"/>
      <c r="W484" s="141"/>
      <c r="X484" s="141"/>
      <c r="Y484" s="141"/>
      <c r="Z484" s="141"/>
      <c r="AA484" s="141"/>
      <c r="AB484" s="141"/>
      <c r="AC484" s="141"/>
      <c r="AD484" s="141"/>
      <c r="AE484" s="141"/>
      <c r="AF484" s="141"/>
      <c r="AG484" s="141"/>
      <c r="AH484" s="141"/>
      <c r="AI484" s="141"/>
      <c r="AJ484" s="141"/>
      <c r="AK484" s="141"/>
      <c r="AL484" s="141"/>
      <c r="AM484" s="141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</row>
    <row r="485" spans="1:106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141"/>
      <c r="W485" s="141"/>
      <c r="X485" s="141"/>
      <c r="Y485" s="141"/>
      <c r="Z485" s="141"/>
      <c r="AA485" s="141"/>
      <c r="AB485" s="141"/>
      <c r="AC485" s="141"/>
      <c r="AD485" s="141"/>
      <c r="AE485" s="141"/>
      <c r="AF485" s="141"/>
      <c r="AG485" s="141"/>
      <c r="AH485" s="141"/>
      <c r="AI485" s="141"/>
      <c r="AJ485" s="141"/>
      <c r="AK485" s="141"/>
      <c r="AL485" s="141"/>
      <c r="AM485" s="141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</row>
    <row r="486" spans="1:10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141"/>
      <c r="W486" s="141"/>
      <c r="X486" s="141"/>
      <c r="Y486" s="141"/>
      <c r="Z486" s="141"/>
      <c r="AA486" s="141"/>
      <c r="AB486" s="141"/>
      <c r="AC486" s="141"/>
      <c r="AD486" s="141"/>
      <c r="AE486" s="141"/>
      <c r="AF486" s="141"/>
      <c r="AG486" s="141"/>
      <c r="AH486" s="141"/>
      <c r="AI486" s="141"/>
      <c r="AJ486" s="141"/>
      <c r="AK486" s="141"/>
      <c r="AL486" s="141"/>
      <c r="AM486" s="141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</row>
    <row r="487" spans="1:106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141"/>
      <c r="W487" s="141"/>
      <c r="X487" s="141"/>
      <c r="Y487" s="141"/>
      <c r="Z487" s="141"/>
      <c r="AA487" s="141"/>
      <c r="AB487" s="141"/>
      <c r="AC487" s="141"/>
      <c r="AD487" s="141"/>
      <c r="AE487" s="141"/>
      <c r="AF487" s="141"/>
      <c r="AG487" s="141"/>
      <c r="AH487" s="141"/>
      <c r="AI487" s="141"/>
      <c r="AJ487" s="141"/>
      <c r="AK487" s="141"/>
      <c r="AL487" s="141"/>
      <c r="AM487" s="141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</row>
    <row r="488" spans="1:106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141"/>
      <c r="W488" s="141"/>
      <c r="X488" s="141"/>
      <c r="Y488" s="141"/>
      <c r="Z488" s="141"/>
      <c r="AA488" s="141"/>
      <c r="AB488" s="141"/>
      <c r="AC488" s="141"/>
      <c r="AD488" s="141"/>
      <c r="AE488" s="141"/>
      <c r="AF488" s="141"/>
      <c r="AG488" s="141"/>
      <c r="AH488" s="141"/>
      <c r="AI488" s="141"/>
      <c r="AJ488" s="141"/>
      <c r="AK488" s="141"/>
      <c r="AL488" s="141"/>
      <c r="AM488" s="141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</row>
    <row r="489" spans="1:106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</row>
    <row r="490" spans="1:106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</row>
    <row r="491" spans="1:106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</row>
    <row r="492" spans="1:106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</row>
    <row r="493" spans="1:106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</row>
    <row r="494" spans="1:106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</row>
    <row r="495" spans="1:106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</row>
    <row r="496" spans="1:10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</row>
    <row r="497" spans="1:106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</row>
    <row r="498" spans="1:106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</row>
    <row r="499" spans="1:106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</row>
    <row r="500" spans="1:106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</row>
    <row r="501" spans="1:106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</row>
    <row r="502" spans="1:106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</row>
    <row r="503" spans="1:106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</row>
    <row r="504" spans="1:106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</row>
    <row r="505" spans="1:106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</row>
    <row r="506" spans="1:1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</row>
    <row r="507" spans="1:106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</row>
    <row r="508" spans="1:106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</row>
    <row r="509" spans="1:106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</row>
    <row r="510" spans="1:106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</row>
    <row r="511" spans="1:106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</row>
    <row r="512" spans="1:106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</row>
    <row r="513" spans="1:106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</row>
    <row r="514" spans="1:106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</row>
    <row r="515" spans="1:106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</row>
    <row r="516" spans="1:10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</row>
    <row r="517" spans="1:106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</row>
    <row r="518" spans="1:106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</row>
    <row r="519" spans="1:106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</row>
    <row r="520" spans="1:106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</row>
    <row r="521" spans="1:106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</row>
    <row r="522" spans="1:106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</row>
    <row r="523" spans="1:106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</row>
    <row r="524" spans="1:106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</row>
    <row r="525" spans="1:106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</row>
    <row r="526" spans="1:10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</row>
    <row r="527" spans="1:106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</row>
    <row r="528" spans="1:106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</row>
    <row r="529" spans="1:106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</row>
    <row r="530" spans="1:106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</row>
    <row r="531" spans="1:106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</row>
    <row r="532" spans="1:106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</row>
    <row r="533" spans="1:106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</row>
    <row r="534" spans="1:106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</row>
    <row r="535" spans="1:106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</row>
    <row r="536" spans="1:10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</row>
    <row r="537" spans="1:106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</row>
    <row r="538" spans="1:106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</row>
    <row r="539" spans="1:106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</row>
    <row r="540" spans="1:106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</row>
    <row r="541" spans="1:106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</row>
    <row r="542" spans="1:106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</row>
    <row r="543" spans="1:106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</row>
    <row r="544" spans="1:106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</row>
    <row r="545" spans="1:106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</row>
    <row r="546" spans="1:10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</row>
    <row r="547" spans="1:106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</row>
    <row r="548" spans="1:106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</row>
    <row r="549" spans="1:106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</row>
    <row r="550" spans="1:106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</row>
    <row r="551" spans="1:106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</row>
    <row r="552" spans="1:106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</row>
    <row r="553" spans="1:106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</row>
    <row r="554" spans="1:106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</row>
    <row r="555" spans="1:106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</row>
    <row r="556" spans="1:10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</row>
    <row r="557" spans="1:106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</row>
    <row r="558" spans="1:106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</row>
    <row r="559" spans="1:106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</row>
    <row r="560" spans="1:106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</row>
    <row r="561" spans="1:106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</row>
    <row r="562" spans="1:106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</row>
    <row r="563" spans="1:106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</row>
    <row r="564" spans="1:106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</row>
    <row r="565" spans="1:106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</row>
    <row r="566" spans="1:10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</row>
    <row r="567" spans="1:106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</row>
    <row r="568" spans="1:106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</row>
    <row r="569" spans="1:106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</row>
    <row r="570" spans="1:106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</row>
    <row r="571" spans="1:106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</row>
    <row r="572" spans="1:106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</row>
    <row r="573" spans="1:106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</row>
    <row r="574" spans="1:106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</row>
    <row r="575" spans="1:106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</row>
    <row r="576" spans="1:10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</row>
    <row r="577" spans="1:106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</row>
    <row r="578" spans="1:106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</row>
    <row r="579" spans="1:106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</row>
    <row r="580" spans="1:106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</row>
    <row r="581" spans="1:106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</row>
    <row r="582" spans="1:106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</row>
    <row r="583" spans="1:106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</row>
    <row r="584" spans="1:106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</row>
    <row r="585" spans="1:106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</row>
    <row r="586" spans="1:10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</row>
    <row r="587" spans="1:106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</row>
    <row r="588" spans="1:106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</row>
    <row r="589" spans="1:106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</row>
    <row r="590" spans="1:106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</row>
    <row r="591" spans="1:106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</row>
    <row r="592" spans="1:106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</row>
    <row r="593" spans="1:106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</row>
    <row r="594" spans="1:106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</row>
    <row r="595" spans="1:106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</row>
    <row r="596" spans="1:10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</row>
    <row r="597" spans="1:106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</row>
    <row r="598" spans="1:106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</row>
    <row r="599" spans="1:106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</row>
    <row r="600" spans="1:106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</row>
    <row r="601" spans="1:106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</row>
    <row r="602" spans="1:106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</row>
    <row r="603" spans="1:106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</row>
    <row r="604" spans="1:106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</row>
    <row r="605" spans="1:106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</row>
    <row r="606" spans="1:1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</row>
    <row r="607" spans="1:106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</row>
    <row r="608" spans="1:106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</row>
    <row r="609" spans="1:106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</row>
    <row r="610" spans="1:106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</row>
    <row r="611" spans="1:106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</row>
    <row r="612" spans="1:106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</row>
    <row r="613" spans="1:106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</row>
    <row r="614" spans="1:106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</row>
    <row r="615" spans="1:106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</row>
    <row r="616" spans="1:10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</row>
    <row r="617" spans="1:106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</row>
    <row r="618" spans="1:106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</row>
    <row r="619" spans="1:106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</row>
    <row r="620" spans="1:106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</row>
    <row r="621" spans="1:106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</row>
    <row r="622" spans="1:106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</row>
    <row r="623" spans="1:106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</row>
    <row r="624" spans="1:106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</row>
    <row r="625" spans="1:106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</row>
    <row r="626" spans="1:10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</row>
    <row r="627" spans="1:106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</row>
    <row r="628" spans="1:106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</row>
    <row r="629" spans="1:106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</row>
    <row r="630" spans="1:106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</row>
    <row r="631" spans="1:106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</row>
    <row r="632" spans="1:106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</row>
    <row r="633" spans="1:106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</row>
    <row r="634" spans="1:106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</row>
    <row r="635" spans="1:106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</row>
    <row r="636" spans="1:10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</row>
    <row r="637" spans="1:106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</row>
    <row r="638" spans="1:106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</row>
    <row r="639" spans="1:106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</row>
    <row r="640" spans="1:106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</row>
    <row r="641" spans="1:106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</row>
    <row r="642" spans="1:106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</row>
    <row r="643" spans="1:106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</row>
    <row r="644" spans="1:106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</row>
    <row r="645" spans="1:106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</row>
    <row r="646" spans="1:10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</row>
    <row r="647" spans="1:106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</row>
    <row r="648" spans="1:106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</row>
    <row r="649" spans="1:106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</row>
    <row r="650" spans="1:106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</row>
    <row r="651" spans="1:106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</row>
    <row r="652" spans="1:106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</row>
    <row r="653" spans="1:106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</row>
    <row r="654" spans="1:106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</row>
    <row r="655" spans="1:106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</row>
    <row r="656" spans="1:10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</row>
    <row r="657" spans="1:106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</row>
    <row r="658" spans="1:106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</row>
    <row r="659" spans="1:106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</row>
    <row r="660" spans="1:106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</row>
    <row r="661" spans="1:106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</row>
    <row r="662" spans="1:106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</row>
    <row r="663" spans="1:106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</row>
    <row r="664" spans="1:106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</row>
    <row r="665" spans="1:106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</row>
    <row r="666" spans="1:10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</row>
    <row r="667" spans="1:106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</row>
    <row r="668" spans="1:106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</row>
    <row r="669" spans="1:106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</row>
    <row r="670" spans="1:106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</row>
    <row r="671" spans="1:106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</row>
    <row r="672" spans="1:106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</row>
    <row r="673" spans="1:106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</row>
    <row r="674" spans="1:106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</row>
    <row r="675" spans="1:106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</row>
    <row r="676" spans="1:10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</row>
    <row r="677" spans="1:106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</row>
    <row r="678" spans="1:106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</row>
    <row r="679" spans="1:106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</row>
    <row r="680" spans="1:106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</row>
    <row r="681" spans="1:106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</row>
    <row r="682" spans="1:106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</row>
    <row r="683" spans="1:106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</row>
    <row r="684" spans="1:106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</row>
    <row r="685" spans="1:106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</row>
    <row r="686" spans="1:10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</row>
    <row r="687" spans="1:106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</row>
    <row r="688" spans="1:106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</row>
    <row r="689" spans="1:106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</row>
    <row r="690" spans="1:106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</row>
    <row r="691" spans="1:106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</row>
    <row r="692" spans="1:106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</row>
    <row r="693" spans="1:106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</row>
    <row r="694" spans="1:106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</row>
    <row r="695" spans="1:106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</row>
    <row r="696" spans="1:10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</row>
    <row r="697" spans="1:106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</row>
    <row r="698" spans="1:106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</row>
    <row r="699" spans="1:106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</row>
    <row r="700" spans="1:106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</row>
    <row r="701" spans="1:106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</row>
    <row r="702" spans="1:106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</row>
    <row r="703" spans="1:106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</row>
    <row r="704" spans="1:106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</row>
    <row r="705" spans="1:106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</row>
    <row r="706" spans="1:1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</row>
    <row r="707" spans="1:106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</row>
    <row r="708" spans="1:106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</row>
    <row r="709" spans="1:106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</row>
    <row r="710" spans="1:106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</row>
    <row r="711" spans="1:106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</row>
    <row r="712" spans="1:106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</row>
    <row r="713" spans="1:106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</row>
    <row r="714" spans="1:106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</row>
    <row r="715" spans="1:106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</row>
    <row r="716" spans="1:10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</row>
    <row r="717" spans="1:106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</row>
    <row r="718" spans="1:106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</row>
    <row r="719" spans="1:106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</row>
    <row r="720" spans="1:106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</row>
    <row r="721" spans="1:106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</row>
    <row r="722" spans="1:106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</row>
    <row r="723" spans="1:106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</row>
    <row r="724" spans="1:106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</row>
    <row r="725" spans="1:106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</row>
    <row r="726" spans="1:10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</row>
    <row r="727" spans="1:106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</row>
    <row r="728" spans="1:106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</row>
    <row r="729" spans="1:106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</row>
    <row r="730" spans="1:106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</row>
    <row r="731" spans="1:106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</row>
    <row r="732" spans="1:106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</row>
    <row r="733" spans="1:106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</row>
    <row r="734" spans="1:106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</row>
    <row r="735" spans="1:106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</row>
    <row r="736" spans="1:10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</row>
    <row r="737" spans="1:106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</row>
    <row r="738" spans="1:106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</row>
    <row r="739" spans="1:106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</row>
    <row r="740" spans="1:106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</row>
    <row r="741" spans="1:106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</row>
    <row r="742" spans="1:106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</row>
    <row r="743" spans="1:106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</row>
    <row r="744" spans="1:106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</row>
    <row r="745" spans="1:106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</row>
    <row r="746" spans="1:10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</row>
    <row r="747" spans="1:106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</row>
    <row r="748" spans="1:106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</row>
    <row r="749" spans="1:106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</row>
    <row r="750" spans="1:106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</row>
    <row r="751" spans="1:106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</row>
    <row r="752" spans="1:106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</row>
    <row r="753" spans="1:106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</row>
    <row r="754" spans="1:106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</row>
    <row r="755" spans="1:106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</row>
    <row r="756" spans="1:10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</row>
    <row r="757" spans="1:106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</row>
    <row r="758" spans="1:106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</row>
    <row r="759" spans="1:106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</row>
    <row r="760" spans="1:106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</row>
    <row r="761" spans="1:106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</row>
    <row r="762" spans="1:106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</row>
    <row r="763" spans="1:106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</row>
    <row r="764" spans="1:106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</row>
    <row r="765" spans="1:106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</row>
    <row r="766" spans="1:10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</row>
    <row r="767" spans="1:106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</row>
    <row r="768" spans="1:106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</row>
    <row r="769" spans="1:106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</row>
    <row r="770" spans="1:106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</row>
    <row r="771" spans="1:106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</row>
    <row r="772" spans="1:106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</row>
    <row r="773" spans="1:106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</row>
    <row r="774" spans="1:106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</row>
    <row r="775" spans="1:106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</row>
    <row r="776" spans="1:10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</row>
    <row r="777" spans="1:106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</row>
    <row r="778" spans="1:106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</row>
    <row r="779" spans="1:106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</row>
    <row r="780" spans="1:106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</row>
    <row r="781" spans="1:106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</row>
    <row r="782" spans="1:106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</row>
    <row r="783" spans="1:106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</row>
    <row r="784" spans="1:106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</row>
    <row r="785" spans="1:106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</row>
    <row r="786" spans="1:10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</row>
    <row r="787" spans="1:106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</row>
    <row r="788" spans="1:106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</row>
    <row r="789" spans="1:106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</row>
    <row r="790" spans="1:106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</row>
    <row r="791" spans="1:106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</row>
    <row r="792" spans="1:106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</row>
    <row r="793" spans="1:106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</row>
    <row r="794" spans="1:106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</row>
    <row r="795" spans="1:106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</row>
    <row r="796" spans="1:10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</row>
    <row r="797" spans="1:106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</row>
    <row r="798" spans="1:106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</row>
    <row r="799" spans="1:106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</row>
    <row r="800" spans="1:106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</row>
    <row r="801" spans="1:106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</row>
    <row r="802" spans="1:106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</row>
    <row r="803" spans="1:106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</row>
    <row r="804" spans="1:106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</row>
    <row r="805" spans="1:106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</row>
    <row r="806" spans="1:1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</row>
    <row r="807" spans="1:106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</row>
    <row r="808" spans="1:106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</row>
    <row r="809" spans="1:106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</row>
    <row r="810" spans="1:106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</row>
    <row r="811" spans="1:106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</row>
    <row r="812" spans="1:106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</row>
    <row r="813" spans="1:106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</row>
    <row r="814" spans="1:106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</row>
    <row r="815" spans="1:106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</row>
    <row r="816" spans="1:10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</row>
    <row r="817" spans="1:106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</row>
    <row r="818" spans="1:106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</row>
    <row r="819" spans="1:106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</row>
    <row r="820" spans="1:106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</row>
    <row r="821" spans="1:106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</row>
    <row r="822" spans="1:106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</row>
    <row r="823" spans="1:106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</row>
    <row r="824" spans="1:106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</row>
    <row r="825" spans="1:106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</row>
    <row r="826" spans="1:10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</row>
    <row r="827" spans="1:106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</row>
    <row r="828" spans="1:106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</row>
    <row r="829" spans="1:106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</row>
    <row r="830" spans="1:106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</row>
    <row r="831" spans="1:106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</row>
    <row r="832" spans="1:106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</row>
    <row r="833" spans="1:106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</row>
    <row r="834" spans="1:106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</row>
    <row r="835" spans="1:106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</row>
    <row r="836" spans="1:10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</row>
    <row r="837" spans="1:106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</row>
    <row r="838" spans="1:106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</row>
    <row r="839" spans="1:106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</row>
    <row r="840" spans="1:106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</row>
    <row r="841" spans="1:106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</row>
    <row r="842" spans="1:106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</row>
    <row r="843" spans="1:106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</row>
    <row r="844" spans="1:106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</row>
    <row r="845" spans="1:106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</row>
    <row r="846" spans="1:10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</row>
    <row r="847" spans="1:106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</row>
    <row r="848" spans="1:106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</row>
    <row r="849" spans="1:106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</row>
    <row r="850" spans="1:106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</row>
    <row r="851" spans="1:106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</row>
    <row r="852" spans="1:106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</row>
    <row r="853" spans="1:106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</row>
    <row r="854" spans="1:106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</row>
    <row r="855" spans="1:106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</row>
    <row r="856" spans="1:10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</row>
    <row r="857" spans="1:106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</row>
    <row r="858" spans="1:106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</row>
    <row r="859" spans="1:106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</row>
    <row r="860" spans="1:106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</row>
    <row r="861" spans="1:106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</row>
    <row r="862" spans="1:106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</row>
    <row r="863" spans="1:106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</row>
    <row r="864" spans="1:106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</row>
    <row r="865" spans="1:106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</row>
    <row r="866" spans="1:10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</row>
    <row r="867" spans="1:106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</row>
    <row r="868" spans="1:106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</row>
    <row r="869" spans="1:106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</row>
    <row r="870" spans="1:106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</row>
    <row r="871" spans="1:106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</row>
    <row r="872" spans="1:106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</row>
    <row r="873" spans="1:106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</row>
    <row r="874" spans="1:106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</row>
    <row r="875" spans="1:106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</row>
    <row r="876" spans="1:10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</row>
    <row r="877" spans="1:106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</row>
    <row r="878" spans="1:106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</row>
    <row r="879" spans="1:106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</row>
    <row r="880" spans="1:106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</row>
    <row r="881" spans="1:106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</row>
    <row r="882" spans="1:106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</row>
    <row r="883" spans="1:106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</row>
    <row r="884" spans="1:106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</row>
    <row r="885" spans="1:106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</row>
    <row r="886" spans="1:10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</row>
    <row r="887" spans="1:106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</row>
    <row r="888" spans="1:106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</row>
    <row r="889" spans="1:106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</row>
    <row r="890" spans="1:106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</row>
    <row r="891" spans="1:106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</row>
    <row r="892" spans="1:106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</row>
    <row r="893" spans="1:106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</row>
    <row r="894" spans="1:106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</row>
    <row r="895" spans="1:106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</row>
    <row r="896" spans="1:10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</row>
    <row r="897" spans="1:106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</row>
    <row r="898" spans="1:106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</row>
    <row r="899" spans="1:106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</row>
    <row r="900" spans="1:106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</row>
    <row r="901" spans="1:106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</row>
    <row r="902" spans="1:106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</row>
    <row r="903" spans="1:106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</row>
    <row r="904" spans="1:106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</row>
    <row r="905" spans="1:106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</row>
    <row r="906" spans="1:1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</row>
    <row r="907" spans="1:106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</row>
    <row r="908" spans="1:106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</row>
    <row r="909" spans="1:106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</row>
    <row r="910" spans="1:106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</row>
    <row r="911" spans="1:106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</row>
    <row r="912" spans="1:106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</row>
    <row r="913" spans="1:106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</row>
    <row r="914" spans="1:106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</row>
    <row r="915" spans="1:106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</row>
    <row r="916" spans="1:10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</row>
    <row r="917" spans="1:106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</row>
    <row r="918" spans="1:106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</row>
    <row r="919" spans="1:106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</row>
    <row r="920" spans="1:106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</row>
    <row r="921" spans="1:106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</row>
    <row r="922" spans="1:106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</row>
    <row r="923" spans="1:106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</row>
    <row r="924" spans="1:106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</row>
    <row r="925" spans="1:106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</row>
    <row r="926" spans="1:10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</row>
    <row r="927" spans="1:106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</row>
    <row r="928" spans="1:106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</row>
    <row r="929" spans="1:106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</row>
    <row r="930" spans="1:106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</row>
    <row r="931" spans="1:106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</row>
    <row r="932" spans="1:106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</row>
    <row r="933" spans="1:106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</row>
    <row r="934" spans="1:106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</row>
    <row r="935" spans="1:106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</row>
    <row r="936" spans="1:10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</row>
    <row r="937" spans="1:106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</row>
    <row r="938" spans="1:106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</row>
    <row r="939" spans="1:106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</row>
    <row r="940" spans="1:106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</row>
    <row r="941" spans="1:106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</row>
    <row r="942" spans="1:106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</row>
    <row r="943" spans="1:106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</row>
    <row r="944" spans="1:106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</row>
    <row r="945" spans="1:106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</row>
    <row r="946" spans="1:10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</row>
    <row r="947" spans="1:106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</row>
    <row r="948" spans="1:106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</row>
    <row r="949" spans="1:106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</row>
    <row r="950" spans="1:106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</row>
    <row r="951" spans="1:106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</row>
    <row r="952" spans="1:106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</row>
    <row r="953" spans="1:106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</row>
    <row r="954" spans="1:106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</row>
    <row r="955" spans="1:106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</row>
    <row r="956" spans="1:10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</row>
    <row r="957" spans="1:106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</row>
    <row r="958" spans="1:106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</row>
    <row r="959" spans="1:106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</row>
    <row r="960" spans="1:106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</row>
    <row r="961" spans="1:106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</row>
    <row r="962" spans="1:106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</row>
    <row r="963" spans="1:106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</row>
    <row r="964" spans="1:106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</row>
    <row r="965" spans="1:106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</row>
    <row r="966" spans="1:10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</row>
    <row r="967" spans="1:106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</row>
    <row r="968" spans="1:106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</row>
    <row r="969" spans="1:106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</row>
    <row r="970" spans="1:106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</row>
    <row r="971" spans="1:106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</row>
    <row r="972" spans="1:106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</row>
    <row r="973" spans="1:106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</row>
    <row r="974" spans="1:106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</row>
    <row r="975" spans="1:106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</row>
    <row r="976" spans="1:10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</row>
    <row r="977" spans="1:106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</row>
    <row r="978" spans="1:106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</row>
    <row r="979" spans="1:106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</row>
    <row r="980" spans="1:106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</row>
    <row r="981" spans="1:106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</row>
    <row r="982" spans="1:106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</row>
    <row r="983" spans="1:106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</row>
    <row r="984" spans="1:106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</row>
    <row r="985" spans="1:106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</row>
    <row r="986" spans="1:10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</row>
    <row r="987" spans="1:106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</row>
    <row r="988" spans="1:106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</row>
    <row r="989" spans="1:106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</row>
    <row r="990" spans="1:106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</row>
    <row r="991" spans="1:106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</row>
    <row r="992" spans="1:106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</row>
    <row r="993" spans="1:106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</row>
    <row r="994" spans="1:106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</row>
    <row r="995" spans="1:106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</row>
    <row r="996" spans="1:10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</row>
    <row r="997" spans="1:106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</row>
    <row r="998" spans="1:106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</row>
    <row r="999" spans="1:106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</row>
    <row r="1000" spans="1:106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</row>
    <row r="1001" spans="1:106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</row>
    <row r="1002" spans="1:106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</row>
    <row r="1003" spans="1:106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</row>
    <row r="1004" spans="1:106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</row>
    <row r="1005" spans="1:106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</row>
    <row r="1006" spans="1:106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</row>
    <row r="1007" spans="1:106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</row>
    <row r="1008" spans="1:106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</row>
    <row r="1009" spans="1:106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</row>
    <row r="1010" spans="1:106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</row>
    <row r="1011" spans="1:106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</row>
    <row r="1012" spans="1:106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</row>
    <row r="1013" spans="1:106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</row>
    <row r="1014" spans="1:106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</row>
    <row r="1015" spans="1:106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</row>
    <row r="1016" spans="1:106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</row>
    <row r="1017" spans="1:106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</row>
    <row r="1018" spans="1:106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</row>
    <row r="1019" spans="1:106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</row>
    <row r="1020" spans="1:106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</row>
    <row r="1021" spans="1:106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</row>
    <row r="1022" spans="1:106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</row>
    <row r="1023" spans="1:106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</row>
    <row r="1024" spans="1:106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</row>
    <row r="1025" spans="1:106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</row>
    <row r="1026" spans="1:106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</row>
    <row r="1027" spans="1:106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</row>
    <row r="1028" spans="1:106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</row>
    <row r="1029" spans="1:106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</row>
    <row r="1030" spans="1:106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</row>
    <row r="1031" spans="1:106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</row>
    <row r="1032" spans="1:106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</row>
    <row r="1033" spans="1:106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</row>
    <row r="1034" spans="1:106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</row>
    <row r="1035" spans="1:106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</row>
    <row r="1036" spans="1:106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</row>
    <row r="1037" spans="1:106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</row>
    <row r="1038" spans="1:106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</row>
    <row r="1039" spans="1:106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</row>
    <row r="1040" spans="1:106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</row>
    <row r="1041" spans="1:106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</row>
    <row r="1042" spans="1:106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</row>
    <row r="1043" spans="1:106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</row>
    <row r="1044" spans="1:106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</row>
    <row r="1045" spans="1:106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</row>
    <row r="1046" spans="1:106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</row>
    <row r="1047" spans="1:106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</row>
    <row r="1048" spans="1:106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</row>
    <row r="1049" spans="1:106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</row>
    <row r="1050" spans="1:106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</row>
    <row r="1051" spans="1:106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</row>
    <row r="1052" spans="1:106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</row>
    <row r="1053" spans="1:106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</row>
    <row r="1054" spans="1:106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</row>
    <row r="1055" spans="1:106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</row>
    <row r="1056" spans="1:106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</row>
    <row r="1057" spans="1:106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</row>
    <row r="1058" spans="1:106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</row>
    <row r="1059" spans="1:106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</row>
    <row r="1060" spans="1:106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</row>
    <row r="1061" spans="1:106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</row>
    <row r="1062" spans="1:106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</row>
    <row r="1063" spans="1:106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</row>
    <row r="1064" spans="1:106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</row>
    <row r="1065" spans="1:106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</row>
    <row r="1066" spans="1:106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</row>
    <row r="1067" spans="1:106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</row>
    <row r="1068" spans="1:106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</row>
    <row r="1069" spans="1:106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</row>
    <row r="1070" spans="1:106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</row>
    <row r="1071" spans="1:106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</row>
    <row r="1072" spans="1:106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</row>
    <row r="1073" spans="1:106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</row>
    <row r="1074" spans="1:106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</row>
    <row r="1075" spans="1:106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</row>
    <row r="1076" spans="1:106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</row>
    <row r="1077" spans="1:106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</row>
    <row r="1078" spans="1:106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</row>
    <row r="1079" spans="1:106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</row>
    <row r="1080" spans="1:106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</row>
    <row r="1081" spans="1:106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</row>
    <row r="1082" spans="1:106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</row>
    <row r="1083" spans="1:106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</row>
    <row r="1084" spans="1:106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</row>
    <row r="1085" spans="1:106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</row>
    <row r="1086" spans="1:106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</row>
    <row r="1087" spans="1:106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</row>
    <row r="1088" spans="1:106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</row>
    <row r="1089" spans="1:106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</row>
    <row r="1090" spans="1:106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</row>
    <row r="1091" spans="1:106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</row>
    <row r="1092" spans="1:106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</row>
    <row r="1093" spans="1:106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</row>
    <row r="1094" spans="1:106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</row>
    <row r="1095" spans="1:106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</row>
    <row r="1096" spans="1:106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</row>
    <row r="1097" spans="1:106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</row>
    <row r="1098" spans="1:106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</row>
    <row r="1099" spans="1:106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</row>
    <row r="1100" spans="1:106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</row>
    <row r="1101" spans="1:106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</row>
    <row r="1102" spans="1:106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</row>
    <row r="1103" spans="1:106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</row>
    <row r="1104" spans="1:106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</row>
    <row r="1105" spans="1:106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</row>
    <row r="1106" spans="1:106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</row>
    <row r="1107" spans="1:106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</row>
    <row r="1108" spans="1:106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</row>
    <row r="1109" spans="1:106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</row>
    <row r="1110" spans="1:106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</row>
    <row r="1111" spans="1:106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</row>
    <row r="1112" spans="1:106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</row>
    <row r="1113" spans="1:106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</row>
    <row r="1114" spans="1:106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</row>
    <row r="1115" spans="1:106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</row>
    <row r="1116" spans="1:106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</row>
    <row r="1117" spans="1:106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</row>
    <row r="1118" spans="1:106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</row>
    <row r="1119" spans="1:106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</row>
    <row r="1120" spans="1:106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</row>
    <row r="1121" spans="1:106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</row>
    <row r="1122" spans="1:106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</row>
    <row r="1123" spans="1:106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</row>
    <row r="1124" spans="1:106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</row>
    <row r="1125" spans="1:106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</row>
    <row r="1126" spans="1:106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</row>
    <row r="1127" spans="1:106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</row>
    <row r="1128" spans="1:106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</row>
    <row r="1129" spans="1:106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</row>
    <row r="1130" spans="1:106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</row>
    <row r="1131" spans="1:106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</row>
    <row r="1132" spans="1:106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</row>
    <row r="1133" spans="1:106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</row>
    <row r="1134" spans="1:106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</row>
    <row r="1135" spans="1:106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</row>
    <row r="1136" spans="1:106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</row>
    <row r="1137" spans="1:106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</row>
    <row r="1138" spans="1:106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</row>
    <row r="1139" spans="1:106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</row>
    <row r="1140" spans="1:106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</row>
    <row r="1141" spans="1:106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</row>
    <row r="1142" spans="1:106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</row>
    <row r="1143" spans="1:106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</row>
    <row r="1144" spans="1:106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7"/>
      <c r="CP1144" s="7"/>
      <c r="CQ1144" s="7"/>
      <c r="CR1144" s="7"/>
      <c r="CS1144" s="7"/>
      <c r="CT1144" s="7"/>
      <c r="CU1144" s="7"/>
      <c r="CV1144" s="7"/>
      <c r="CW1144" s="7"/>
      <c r="CX1144" s="7"/>
      <c r="CY1144" s="7"/>
      <c r="CZ1144" s="7"/>
      <c r="DA1144" s="7"/>
      <c r="DB1144" s="7"/>
    </row>
    <row r="1145" spans="1:106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</row>
    <row r="1146" spans="1:106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</row>
    <row r="1147" spans="1:106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</row>
    <row r="1148" spans="1:106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</row>
    <row r="1149" spans="1:106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  <c r="CX1149" s="7"/>
      <c r="CY1149" s="7"/>
      <c r="CZ1149" s="7"/>
      <c r="DA1149" s="7"/>
      <c r="DB1149" s="7"/>
    </row>
    <row r="1150" spans="1:106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  <c r="CX1150" s="7"/>
      <c r="CY1150" s="7"/>
      <c r="CZ1150" s="7"/>
      <c r="DA1150" s="7"/>
      <c r="DB1150" s="7"/>
    </row>
    <row r="1151" spans="1:106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</row>
    <row r="1152" spans="1:106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</row>
    <row r="1153" spans="1:106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</row>
    <row r="1154" spans="1:106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  <c r="CX1154" s="7"/>
      <c r="CY1154" s="7"/>
      <c r="CZ1154" s="7"/>
      <c r="DA1154" s="7"/>
      <c r="DB1154" s="7"/>
    </row>
    <row r="1155" spans="1:106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</row>
    <row r="1156" spans="1:106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</row>
    <row r="1157" spans="1:106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  <c r="CX1157" s="7"/>
      <c r="CY1157" s="7"/>
      <c r="CZ1157" s="7"/>
      <c r="DA1157" s="7"/>
      <c r="DB1157" s="7"/>
    </row>
    <row r="1158" spans="1:106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  <c r="CX1158" s="7"/>
      <c r="CY1158" s="7"/>
      <c r="CZ1158" s="7"/>
      <c r="DA1158" s="7"/>
      <c r="DB1158" s="7"/>
    </row>
    <row r="1159" spans="1:106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  <c r="CX1159" s="7"/>
      <c r="CY1159" s="7"/>
      <c r="CZ1159" s="7"/>
      <c r="DA1159" s="7"/>
      <c r="DB1159" s="7"/>
    </row>
    <row r="1160" spans="1:106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  <c r="CX1160" s="7"/>
      <c r="CY1160" s="7"/>
      <c r="CZ1160" s="7"/>
      <c r="DA1160" s="7"/>
      <c r="DB1160" s="7"/>
    </row>
    <row r="1161" spans="1:106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</row>
    <row r="1162" spans="1:106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</row>
    <row r="1163" spans="1:106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</row>
    <row r="1164" spans="1:106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7"/>
      <c r="CP1164" s="7"/>
      <c r="CQ1164" s="7"/>
      <c r="CR1164" s="7"/>
      <c r="CS1164" s="7"/>
      <c r="CT1164" s="7"/>
      <c r="CU1164" s="7"/>
      <c r="CV1164" s="7"/>
      <c r="CW1164" s="7"/>
      <c r="CX1164" s="7"/>
      <c r="CY1164" s="7"/>
      <c r="CZ1164" s="7"/>
      <c r="DA1164" s="7"/>
      <c r="DB1164" s="7"/>
    </row>
    <row r="1165" spans="1:106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  <c r="CX1165" s="7"/>
      <c r="CY1165" s="7"/>
      <c r="CZ1165" s="7"/>
      <c r="DA1165" s="7"/>
      <c r="DB1165" s="7"/>
    </row>
    <row r="1166" spans="1:106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  <c r="CX1166" s="7"/>
      <c r="CY1166" s="7"/>
      <c r="CZ1166" s="7"/>
      <c r="DA1166" s="7"/>
      <c r="DB1166" s="7"/>
    </row>
    <row r="1167" spans="1:106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</row>
    <row r="1168" spans="1:106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</row>
    <row r="1169" spans="1:106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</row>
    <row r="1170" spans="1:106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7"/>
      <c r="CP1170" s="7"/>
      <c r="CQ1170" s="7"/>
      <c r="CR1170" s="7"/>
      <c r="CS1170" s="7"/>
      <c r="CT1170" s="7"/>
      <c r="CU1170" s="7"/>
      <c r="CV1170" s="7"/>
      <c r="CW1170" s="7"/>
      <c r="CX1170" s="7"/>
      <c r="CY1170" s="7"/>
      <c r="CZ1170" s="7"/>
      <c r="DA1170" s="7"/>
      <c r="DB1170" s="7"/>
    </row>
    <row r="1171" spans="1:106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</row>
    <row r="1172" spans="1:106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  <c r="CX1172" s="7"/>
      <c r="CY1172" s="7"/>
      <c r="CZ1172" s="7"/>
      <c r="DA1172" s="7"/>
      <c r="DB1172" s="7"/>
    </row>
    <row r="1173" spans="1:106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  <c r="CM1173" s="7"/>
      <c r="CN1173" s="7"/>
      <c r="CO1173" s="7"/>
      <c r="CP1173" s="7"/>
      <c r="CQ1173" s="7"/>
      <c r="CR1173" s="7"/>
      <c r="CS1173" s="7"/>
      <c r="CT1173" s="7"/>
      <c r="CU1173" s="7"/>
      <c r="CV1173" s="7"/>
      <c r="CW1173" s="7"/>
      <c r="CX1173" s="7"/>
      <c r="CY1173" s="7"/>
      <c r="CZ1173" s="7"/>
      <c r="DA1173" s="7"/>
      <c r="DB1173" s="7"/>
    </row>
    <row r="1174" spans="1:106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  <c r="CX1174" s="7"/>
      <c r="CY1174" s="7"/>
      <c r="CZ1174" s="7"/>
      <c r="DA1174" s="7"/>
      <c r="DB1174" s="7"/>
    </row>
    <row r="1175" spans="1:106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  <c r="CX1175" s="7"/>
      <c r="CY1175" s="7"/>
      <c r="CZ1175" s="7"/>
      <c r="DA1175" s="7"/>
      <c r="DB1175" s="7"/>
    </row>
    <row r="1176" spans="1:106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</row>
    <row r="1177" spans="1:106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</row>
    <row r="1178" spans="1:106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7"/>
      <c r="CP1178" s="7"/>
      <c r="CQ1178" s="7"/>
      <c r="CR1178" s="7"/>
      <c r="CS1178" s="7"/>
      <c r="CT1178" s="7"/>
      <c r="CU1178" s="7"/>
      <c r="CV1178" s="7"/>
      <c r="CW1178" s="7"/>
      <c r="CX1178" s="7"/>
      <c r="CY1178" s="7"/>
      <c r="CZ1178" s="7"/>
      <c r="DA1178" s="7"/>
      <c r="DB1178" s="7"/>
    </row>
    <row r="1179" spans="1:106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  <c r="CX1179" s="7"/>
      <c r="CY1179" s="7"/>
      <c r="CZ1179" s="7"/>
      <c r="DA1179" s="7"/>
      <c r="DB1179" s="7"/>
    </row>
    <row r="1180" spans="1:106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</row>
    <row r="1181" spans="1:106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</row>
    <row r="1182" spans="1:106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</row>
    <row r="1183" spans="1:106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</row>
    <row r="1184" spans="1:106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</row>
    <row r="1185" spans="1:106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  <c r="CX1185" s="7"/>
      <c r="CY1185" s="7"/>
      <c r="CZ1185" s="7"/>
      <c r="DA1185" s="7"/>
      <c r="DB1185" s="7"/>
    </row>
    <row r="1186" spans="1:106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  <c r="CX1186" s="7"/>
      <c r="CY1186" s="7"/>
      <c r="CZ1186" s="7"/>
      <c r="DA1186" s="7"/>
      <c r="DB1186" s="7"/>
    </row>
    <row r="1187" spans="1:106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  <c r="CX1187" s="7"/>
      <c r="CY1187" s="7"/>
      <c r="CZ1187" s="7"/>
      <c r="DA1187" s="7"/>
      <c r="DB1187" s="7"/>
    </row>
    <row r="1188" spans="1:106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</row>
    <row r="1189" spans="1:106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7"/>
      <c r="CP1189" s="7"/>
      <c r="CQ1189" s="7"/>
      <c r="CR1189" s="7"/>
      <c r="CS1189" s="7"/>
      <c r="CT1189" s="7"/>
      <c r="CU1189" s="7"/>
      <c r="CV1189" s="7"/>
      <c r="CW1189" s="7"/>
      <c r="CX1189" s="7"/>
      <c r="CY1189" s="7"/>
      <c r="CZ1189" s="7"/>
      <c r="DA1189" s="7"/>
      <c r="DB1189" s="7"/>
    </row>
    <row r="1190" spans="1:106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  <c r="CX1190" s="7"/>
      <c r="CY1190" s="7"/>
      <c r="CZ1190" s="7"/>
      <c r="DA1190" s="7"/>
      <c r="DB1190" s="7"/>
    </row>
    <row r="1191" spans="1:106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7"/>
      <c r="CP1191" s="7"/>
      <c r="CQ1191" s="7"/>
      <c r="CR1191" s="7"/>
      <c r="CS1191" s="7"/>
      <c r="CT1191" s="7"/>
      <c r="CU1191" s="7"/>
      <c r="CV1191" s="7"/>
      <c r="CW1191" s="7"/>
      <c r="CX1191" s="7"/>
      <c r="CY1191" s="7"/>
      <c r="CZ1191" s="7"/>
      <c r="DA1191" s="7"/>
      <c r="DB1191" s="7"/>
    </row>
    <row r="1192" spans="1:106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7"/>
      <c r="CP1192" s="7"/>
      <c r="CQ1192" s="7"/>
      <c r="CR1192" s="7"/>
      <c r="CS1192" s="7"/>
      <c r="CT1192" s="7"/>
      <c r="CU1192" s="7"/>
      <c r="CV1192" s="7"/>
      <c r="CW1192" s="7"/>
      <c r="CX1192" s="7"/>
      <c r="CY1192" s="7"/>
      <c r="CZ1192" s="7"/>
      <c r="DA1192" s="7"/>
      <c r="DB1192" s="7"/>
    </row>
    <row r="1193" spans="1:106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  <c r="CX1193" s="7"/>
      <c r="CY1193" s="7"/>
      <c r="CZ1193" s="7"/>
      <c r="DA1193" s="7"/>
      <c r="DB1193" s="7"/>
    </row>
    <row r="1194" spans="1:106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  <c r="CX1194" s="7"/>
      <c r="CY1194" s="7"/>
      <c r="CZ1194" s="7"/>
      <c r="DA1194" s="7"/>
      <c r="DB1194" s="7"/>
    </row>
    <row r="1195" spans="1:106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7"/>
      <c r="CP1195" s="7"/>
      <c r="CQ1195" s="7"/>
      <c r="CR1195" s="7"/>
      <c r="CS1195" s="7"/>
      <c r="CT1195" s="7"/>
      <c r="CU1195" s="7"/>
      <c r="CV1195" s="7"/>
      <c r="CW1195" s="7"/>
      <c r="CX1195" s="7"/>
      <c r="CY1195" s="7"/>
      <c r="CZ1195" s="7"/>
      <c r="DA1195" s="7"/>
      <c r="DB1195" s="7"/>
    </row>
    <row r="1196" spans="1:106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7"/>
      <c r="CP1196" s="7"/>
      <c r="CQ1196" s="7"/>
      <c r="CR1196" s="7"/>
      <c r="CS1196" s="7"/>
      <c r="CT1196" s="7"/>
      <c r="CU1196" s="7"/>
      <c r="CV1196" s="7"/>
      <c r="CW1196" s="7"/>
      <c r="CX1196" s="7"/>
      <c r="CY1196" s="7"/>
      <c r="CZ1196" s="7"/>
      <c r="DA1196" s="7"/>
      <c r="DB1196" s="7"/>
    </row>
    <row r="1197" spans="1:106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  <c r="CM1197" s="7"/>
      <c r="CN1197" s="7"/>
      <c r="CO1197" s="7"/>
      <c r="CP1197" s="7"/>
      <c r="CQ1197" s="7"/>
      <c r="CR1197" s="7"/>
      <c r="CS1197" s="7"/>
      <c r="CT1197" s="7"/>
      <c r="CU1197" s="7"/>
      <c r="CV1197" s="7"/>
      <c r="CW1197" s="7"/>
      <c r="CX1197" s="7"/>
      <c r="CY1197" s="7"/>
      <c r="CZ1197" s="7"/>
      <c r="DA1197" s="7"/>
      <c r="DB1197" s="7"/>
    </row>
    <row r="1198" spans="1:106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7"/>
      <c r="CP1198" s="7"/>
      <c r="CQ1198" s="7"/>
      <c r="CR1198" s="7"/>
      <c r="CS1198" s="7"/>
      <c r="CT1198" s="7"/>
      <c r="CU1198" s="7"/>
      <c r="CV1198" s="7"/>
      <c r="CW1198" s="7"/>
      <c r="CX1198" s="7"/>
      <c r="CY1198" s="7"/>
      <c r="CZ1198" s="7"/>
      <c r="DA1198" s="7"/>
      <c r="DB1198" s="7"/>
    </row>
    <row r="1199" spans="1:106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7"/>
      <c r="CP1199" s="7"/>
      <c r="CQ1199" s="7"/>
      <c r="CR1199" s="7"/>
      <c r="CS1199" s="7"/>
      <c r="CT1199" s="7"/>
      <c r="CU1199" s="7"/>
      <c r="CV1199" s="7"/>
      <c r="CW1199" s="7"/>
      <c r="CX1199" s="7"/>
      <c r="CY1199" s="7"/>
      <c r="CZ1199" s="7"/>
      <c r="DA1199" s="7"/>
      <c r="DB1199" s="7"/>
    </row>
    <row r="1200" spans="1:106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7"/>
      <c r="CP1200" s="7"/>
      <c r="CQ1200" s="7"/>
      <c r="CR1200" s="7"/>
      <c r="CS1200" s="7"/>
      <c r="CT1200" s="7"/>
      <c r="CU1200" s="7"/>
      <c r="CV1200" s="7"/>
      <c r="CW1200" s="7"/>
      <c r="CX1200" s="7"/>
      <c r="CY1200" s="7"/>
      <c r="CZ1200" s="7"/>
      <c r="DA1200" s="7"/>
      <c r="DB1200" s="7"/>
    </row>
    <row r="1201" spans="1:106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7"/>
      <c r="CP1201" s="7"/>
      <c r="CQ1201" s="7"/>
      <c r="CR1201" s="7"/>
      <c r="CS1201" s="7"/>
      <c r="CT1201" s="7"/>
      <c r="CU1201" s="7"/>
      <c r="CV1201" s="7"/>
      <c r="CW1201" s="7"/>
      <c r="CX1201" s="7"/>
      <c r="CY1201" s="7"/>
      <c r="CZ1201" s="7"/>
      <c r="DA1201" s="7"/>
      <c r="DB1201" s="7"/>
    </row>
    <row r="1202" spans="1:106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  <c r="CX1202" s="7"/>
      <c r="CY1202" s="7"/>
      <c r="CZ1202" s="7"/>
      <c r="DA1202" s="7"/>
      <c r="DB1202" s="7"/>
    </row>
    <row r="1203" spans="1:106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7"/>
      <c r="CP1203" s="7"/>
      <c r="CQ1203" s="7"/>
      <c r="CR1203" s="7"/>
      <c r="CS1203" s="7"/>
      <c r="CT1203" s="7"/>
      <c r="CU1203" s="7"/>
      <c r="CV1203" s="7"/>
      <c r="CW1203" s="7"/>
      <c r="CX1203" s="7"/>
      <c r="CY1203" s="7"/>
      <c r="CZ1203" s="7"/>
      <c r="DA1203" s="7"/>
      <c r="DB1203" s="7"/>
    </row>
    <row r="1204" spans="1:106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7"/>
      <c r="CP1204" s="7"/>
      <c r="CQ1204" s="7"/>
      <c r="CR1204" s="7"/>
      <c r="CS1204" s="7"/>
      <c r="CT1204" s="7"/>
      <c r="CU1204" s="7"/>
      <c r="CV1204" s="7"/>
      <c r="CW1204" s="7"/>
      <c r="CX1204" s="7"/>
      <c r="CY1204" s="7"/>
      <c r="CZ1204" s="7"/>
      <c r="DA1204" s="7"/>
      <c r="DB1204" s="7"/>
    </row>
    <row r="1205" spans="1:106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  <c r="CX1205" s="7"/>
      <c r="CY1205" s="7"/>
      <c r="CZ1205" s="7"/>
      <c r="DA1205" s="7"/>
      <c r="DB1205" s="7"/>
    </row>
    <row r="1206" spans="1:106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  <c r="CX1206" s="7"/>
      <c r="CY1206" s="7"/>
      <c r="CZ1206" s="7"/>
      <c r="DA1206" s="7"/>
      <c r="DB1206" s="7"/>
    </row>
    <row r="1207" spans="1:106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  <c r="CX1207" s="7"/>
      <c r="CY1207" s="7"/>
      <c r="CZ1207" s="7"/>
      <c r="DA1207" s="7"/>
      <c r="DB1207" s="7"/>
    </row>
    <row r="1208" spans="1:106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  <c r="CX1208" s="7"/>
      <c r="CY1208" s="7"/>
      <c r="CZ1208" s="7"/>
      <c r="DA1208" s="7"/>
      <c r="DB1208" s="7"/>
    </row>
    <row r="1209" spans="1:106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  <c r="CM1209" s="7"/>
      <c r="CN1209" s="7"/>
      <c r="CO1209" s="7"/>
      <c r="CP1209" s="7"/>
      <c r="CQ1209" s="7"/>
      <c r="CR1209" s="7"/>
      <c r="CS1209" s="7"/>
      <c r="CT1209" s="7"/>
      <c r="CU1209" s="7"/>
      <c r="CV1209" s="7"/>
      <c r="CW1209" s="7"/>
      <c r="CX1209" s="7"/>
      <c r="CY1209" s="7"/>
      <c r="CZ1209" s="7"/>
      <c r="DA1209" s="7"/>
      <c r="DB1209" s="7"/>
    </row>
    <row r="1210" spans="1:106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  <c r="CX1210" s="7"/>
      <c r="CY1210" s="7"/>
      <c r="CZ1210" s="7"/>
      <c r="DA1210" s="7"/>
      <c r="DB1210" s="7"/>
    </row>
    <row r="1211" spans="1:106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7"/>
      <c r="CP1211" s="7"/>
      <c r="CQ1211" s="7"/>
      <c r="CR1211" s="7"/>
      <c r="CS1211" s="7"/>
      <c r="CT1211" s="7"/>
      <c r="CU1211" s="7"/>
      <c r="CV1211" s="7"/>
      <c r="CW1211" s="7"/>
      <c r="CX1211" s="7"/>
      <c r="CY1211" s="7"/>
      <c r="CZ1211" s="7"/>
      <c r="DA1211" s="7"/>
      <c r="DB1211" s="7"/>
    </row>
    <row r="1212" spans="1:106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  <c r="CX1212" s="7"/>
      <c r="CY1212" s="7"/>
      <c r="CZ1212" s="7"/>
      <c r="DA1212" s="7"/>
      <c r="DB1212" s="7"/>
    </row>
    <row r="1213" spans="1:106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7"/>
      <c r="CP1213" s="7"/>
      <c r="CQ1213" s="7"/>
      <c r="CR1213" s="7"/>
      <c r="CS1213" s="7"/>
      <c r="CT1213" s="7"/>
      <c r="CU1213" s="7"/>
      <c r="CV1213" s="7"/>
      <c r="CW1213" s="7"/>
      <c r="CX1213" s="7"/>
      <c r="CY1213" s="7"/>
      <c r="CZ1213" s="7"/>
      <c r="DA1213" s="7"/>
      <c r="DB1213" s="7"/>
    </row>
    <row r="1214" spans="1:106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  <c r="CX1214" s="7"/>
      <c r="CY1214" s="7"/>
      <c r="CZ1214" s="7"/>
      <c r="DA1214" s="7"/>
      <c r="DB1214" s="7"/>
    </row>
    <row r="1215" spans="1:106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7"/>
      <c r="CP1215" s="7"/>
      <c r="CQ1215" s="7"/>
      <c r="CR1215" s="7"/>
      <c r="CS1215" s="7"/>
      <c r="CT1215" s="7"/>
      <c r="CU1215" s="7"/>
      <c r="CV1215" s="7"/>
      <c r="CW1215" s="7"/>
      <c r="CX1215" s="7"/>
      <c r="CY1215" s="7"/>
      <c r="CZ1215" s="7"/>
      <c r="DA1215" s="7"/>
      <c r="DB1215" s="7"/>
    </row>
    <row r="1216" spans="1:106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  <c r="CM1216" s="7"/>
      <c r="CN1216" s="7"/>
      <c r="CO1216" s="7"/>
      <c r="CP1216" s="7"/>
      <c r="CQ1216" s="7"/>
      <c r="CR1216" s="7"/>
      <c r="CS1216" s="7"/>
      <c r="CT1216" s="7"/>
      <c r="CU1216" s="7"/>
      <c r="CV1216" s="7"/>
      <c r="CW1216" s="7"/>
      <c r="CX1216" s="7"/>
      <c r="CY1216" s="7"/>
      <c r="CZ1216" s="7"/>
      <c r="DA1216" s="7"/>
      <c r="DB1216" s="7"/>
    </row>
    <row r="1217" spans="1:106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  <c r="CX1217" s="7"/>
      <c r="CY1217" s="7"/>
      <c r="CZ1217" s="7"/>
      <c r="DA1217" s="7"/>
      <c r="DB1217" s="7"/>
    </row>
    <row r="1218" spans="1:106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7"/>
      <c r="CP1218" s="7"/>
      <c r="CQ1218" s="7"/>
      <c r="CR1218" s="7"/>
      <c r="CS1218" s="7"/>
      <c r="CT1218" s="7"/>
      <c r="CU1218" s="7"/>
      <c r="CV1218" s="7"/>
      <c r="CW1218" s="7"/>
      <c r="CX1218" s="7"/>
      <c r="CY1218" s="7"/>
      <c r="CZ1218" s="7"/>
      <c r="DA1218" s="7"/>
      <c r="DB1218" s="7"/>
    </row>
    <row r="1219" spans="1:106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7"/>
      <c r="CP1219" s="7"/>
      <c r="CQ1219" s="7"/>
      <c r="CR1219" s="7"/>
      <c r="CS1219" s="7"/>
      <c r="CT1219" s="7"/>
      <c r="CU1219" s="7"/>
      <c r="CV1219" s="7"/>
      <c r="CW1219" s="7"/>
      <c r="CX1219" s="7"/>
      <c r="CY1219" s="7"/>
      <c r="CZ1219" s="7"/>
      <c r="DA1219" s="7"/>
      <c r="DB1219" s="7"/>
    </row>
    <row r="1220" spans="1:106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  <c r="CX1220" s="7"/>
      <c r="CY1220" s="7"/>
      <c r="CZ1220" s="7"/>
      <c r="DA1220" s="7"/>
      <c r="DB1220" s="7"/>
    </row>
    <row r="1221" spans="1:106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7"/>
      <c r="CP1221" s="7"/>
      <c r="CQ1221" s="7"/>
      <c r="CR1221" s="7"/>
      <c r="CS1221" s="7"/>
      <c r="CT1221" s="7"/>
      <c r="CU1221" s="7"/>
      <c r="CV1221" s="7"/>
      <c r="CW1221" s="7"/>
      <c r="CX1221" s="7"/>
      <c r="CY1221" s="7"/>
      <c r="CZ1221" s="7"/>
      <c r="DA1221" s="7"/>
      <c r="DB1221" s="7"/>
    </row>
    <row r="1222" spans="1:106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7"/>
      <c r="CP1222" s="7"/>
      <c r="CQ1222" s="7"/>
      <c r="CR1222" s="7"/>
      <c r="CS1222" s="7"/>
      <c r="CT1222" s="7"/>
      <c r="CU1222" s="7"/>
      <c r="CV1222" s="7"/>
      <c r="CW1222" s="7"/>
      <c r="CX1222" s="7"/>
      <c r="CY1222" s="7"/>
      <c r="CZ1222" s="7"/>
      <c r="DA1222" s="7"/>
      <c r="DB1222" s="7"/>
    </row>
    <row r="1223" spans="1:106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  <c r="CX1223" s="7"/>
      <c r="CY1223" s="7"/>
      <c r="CZ1223" s="7"/>
      <c r="DA1223" s="7"/>
      <c r="DB1223" s="7"/>
    </row>
    <row r="1224" spans="1:106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7"/>
      <c r="CP1224" s="7"/>
      <c r="CQ1224" s="7"/>
      <c r="CR1224" s="7"/>
      <c r="CS1224" s="7"/>
      <c r="CT1224" s="7"/>
      <c r="CU1224" s="7"/>
      <c r="CV1224" s="7"/>
      <c r="CW1224" s="7"/>
      <c r="CX1224" s="7"/>
      <c r="CY1224" s="7"/>
      <c r="CZ1224" s="7"/>
      <c r="DA1224" s="7"/>
      <c r="DB1224" s="7"/>
    </row>
    <row r="1225" spans="1:106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7"/>
      <c r="CP1225" s="7"/>
      <c r="CQ1225" s="7"/>
      <c r="CR1225" s="7"/>
      <c r="CS1225" s="7"/>
      <c r="CT1225" s="7"/>
      <c r="CU1225" s="7"/>
      <c r="CV1225" s="7"/>
      <c r="CW1225" s="7"/>
      <c r="CX1225" s="7"/>
      <c r="CY1225" s="7"/>
      <c r="CZ1225" s="7"/>
      <c r="DA1225" s="7"/>
      <c r="DB1225" s="7"/>
    </row>
    <row r="1226" spans="1:106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  <c r="CX1226" s="7"/>
      <c r="CY1226" s="7"/>
      <c r="CZ1226" s="7"/>
      <c r="DA1226" s="7"/>
      <c r="DB1226" s="7"/>
    </row>
    <row r="1227" spans="1:106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  <c r="CM1227" s="7"/>
      <c r="CN1227" s="7"/>
      <c r="CO1227" s="7"/>
      <c r="CP1227" s="7"/>
      <c r="CQ1227" s="7"/>
      <c r="CR1227" s="7"/>
      <c r="CS1227" s="7"/>
      <c r="CT1227" s="7"/>
      <c r="CU1227" s="7"/>
      <c r="CV1227" s="7"/>
      <c r="CW1227" s="7"/>
      <c r="CX1227" s="7"/>
      <c r="CY1227" s="7"/>
      <c r="CZ1227" s="7"/>
      <c r="DA1227" s="7"/>
      <c r="DB1227" s="7"/>
    </row>
    <row r="1228" spans="1:106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  <c r="CX1228" s="7"/>
      <c r="CY1228" s="7"/>
      <c r="CZ1228" s="7"/>
      <c r="DA1228" s="7"/>
      <c r="DB1228" s="7"/>
    </row>
    <row r="1229" spans="1:106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7"/>
      <c r="CP1229" s="7"/>
      <c r="CQ1229" s="7"/>
      <c r="CR1229" s="7"/>
      <c r="CS1229" s="7"/>
      <c r="CT1229" s="7"/>
      <c r="CU1229" s="7"/>
      <c r="CV1229" s="7"/>
      <c r="CW1229" s="7"/>
      <c r="CX1229" s="7"/>
      <c r="CY1229" s="7"/>
      <c r="CZ1229" s="7"/>
      <c r="DA1229" s="7"/>
      <c r="DB1229" s="7"/>
    </row>
    <row r="1230" spans="1:106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7"/>
      <c r="CP1230" s="7"/>
      <c r="CQ1230" s="7"/>
      <c r="CR1230" s="7"/>
      <c r="CS1230" s="7"/>
      <c r="CT1230" s="7"/>
      <c r="CU1230" s="7"/>
      <c r="CV1230" s="7"/>
      <c r="CW1230" s="7"/>
      <c r="CX1230" s="7"/>
      <c r="CY1230" s="7"/>
      <c r="CZ1230" s="7"/>
      <c r="DA1230" s="7"/>
      <c r="DB1230" s="7"/>
    </row>
    <row r="1231" spans="1:106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  <c r="CM1231" s="7"/>
      <c r="CN1231" s="7"/>
      <c r="CO1231" s="7"/>
      <c r="CP1231" s="7"/>
      <c r="CQ1231" s="7"/>
      <c r="CR1231" s="7"/>
      <c r="CS1231" s="7"/>
      <c r="CT1231" s="7"/>
      <c r="CU1231" s="7"/>
      <c r="CV1231" s="7"/>
      <c r="CW1231" s="7"/>
      <c r="CX1231" s="7"/>
      <c r="CY1231" s="7"/>
      <c r="CZ1231" s="7"/>
      <c r="DA1231" s="7"/>
      <c r="DB1231" s="7"/>
    </row>
    <row r="1232" spans="1:106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7"/>
      <c r="CP1232" s="7"/>
      <c r="CQ1232" s="7"/>
      <c r="CR1232" s="7"/>
      <c r="CS1232" s="7"/>
      <c r="CT1232" s="7"/>
      <c r="CU1232" s="7"/>
      <c r="CV1232" s="7"/>
      <c r="CW1232" s="7"/>
      <c r="CX1232" s="7"/>
      <c r="CY1232" s="7"/>
      <c r="CZ1232" s="7"/>
      <c r="DA1232" s="7"/>
      <c r="DB1232" s="7"/>
    </row>
    <row r="1233" spans="1:106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  <c r="CM1233" s="7"/>
      <c r="CN1233" s="7"/>
      <c r="CO1233" s="7"/>
      <c r="CP1233" s="7"/>
      <c r="CQ1233" s="7"/>
      <c r="CR1233" s="7"/>
      <c r="CS1233" s="7"/>
      <c r="CT1233" s="7"/>
      <c r="CU1233" s="7"/>
      <c r="CV1233" s="7"/>
      <c r="CW1233" s="7"/>
      <c r="CX1233" s="7"/>
      <c r="CY1233" s="7"/>
      <c r="CZ1233" s="7"/>
      <c r="DA1233" s="7"/>
      <c r="DB1233" s="7"/>
    </row>
    <row r="1234" spans="1:106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7"/>
      <c r="CP1234" s="7"/>
      <c r="CQ1234" s="7"/>
      <c r="CR1234" s="7"/>
      <c r="CS1234" s="7"/>
      <c r="CT1234" s="7"/>
      <c r="CU1234" s="7"/>
      <c r="CV1234" s="7"/>
      <c r="CW1234" s="7"/>
      <c r="CX1234" s="7"/>
      <c r="CY1234" s="7"/>
      <c r="CZ1234" s="7"/>
      <c r="DA1234" s="7"/>
      <c r="DB1234" s="7"/>
    </row>
    <row r="1235" spans="1:106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  <c r="CX1235" s="7"/>
      <c r="CY1235" s="7"/>
      <c r="CZ1235" s="7"/>
      <c r="DA1235" s="7"/>
      <c r="DB1235" s="7"/>
    </row>
    <row r="1236" spans="1:106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7"/>
      <c r="CP1236" s="7"/>
      <c r="CQ1236" s="7"/>
      <c r="CR1236" s="7"/>
      <c r="CS1236" s="7"/>
      <c r="CT1236" s="7"/>
      <c r="CU1236" s="7"/>
      <c r="CV1236" s="7"/>
      <c r="CW1236" s="7"/>
      <c r="CX1236" s="7"/>
      <c r="CY1236" s="7"/>
      <c r="CZ1236" s="7"/>
      <c r="DA1236" s="7"/>
      <c r="DB1236" s="7"/>
    </row>
    <row r="1237" spans="1:106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  <c r="CX1237" s="7"/>
      <c r="CY1237" s="7"/>
      <c r="CZ1237" s="7"/>
      <c r="DA1237" s="7"/>
      <c r="DB1237" s="7"/>
    </row>
    <row r="1238" spans="1:106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  <c r="CM1238" s="7"/>
      <c r="CN1238" s="7"/>
      <c r="CO1238" s="7"/>
      <c r="CP1238" s="7"/>
      <c r="CQ1238" s="7"/>
      <c r="CR1238" s="7"/>
      <c r="CS1238" s="7"/>
      <c r="CT1238" s="7"/>
      <c r="CU1238" s="7"/>
      <c r="CV1238" s="7"/>
      <c r="CW1238" s="7"/>
      <c r="CX1238" s="7"/>
      <c r="CY1238" s="7"/>
      <c r="CZ1238" s="7"/>
      <c r="DA1238" s="7"/>
      <c r="DB1238" s="7"/>
    </row>
    <row r="1239" spans="1:106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7"/>
      <c r="CP1239" s="7"/>
      <c r="CQ1239" s="7"/>
      <c r="CR1239" s="7"/>
      <c r="CS1239" s="7"/>
      <c r="CT1239" s="7"/>
      <c r="CU1239" s="7"/>
      <c r="CV1239" s="7"/>
      <c r="CW1239" s="7"/>
      <c r="CX1239" s="7"/>
      <c r="CY1239" s="7"/>
      <c r="CZ1239" s="7"/>
      <c r="DA1239" s="7"/>
      <c r="DB1239" s="7"/>
    </row>
    <row r="1240" spans="1:106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  <c r="CX1240" s="7"/>
      <c r="CY1240" s="7"/>
      <c r="CZ1240" s="7"/>
      <c r="DA1240" s="7"/>
      <c r="DB1240" s="7"/>
    </row>
    <row r="1241" spans="1:106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  <c r="CX1241" s="7"/>
      <c r="CY1241" s="7"/>
      <c r="CZ1241" s="7"/>
      <c r="DA1241" s="7"/>
      <c r="DB1241" s="7"/>
    </row>
    <row r="1242" spans="1:106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7"/>
      <c r="CP1242" s="7"/>
      <c r="CQ1242" s="7"/>
      <c r="CR1242" s="7"/>
      <c r="CS1242" s="7"/>
      <c r="CT1242" s="7"/>
      <c r="CU1242" s="7"/>
      <c r="CV1242" s="7"/>
      <c r="CW1242" s="7"/>
      <c r="CX1242" s="7"/>
      <c r="CY1242" s="7"/>
      <c r="CZ1242" s="7"/>
      <c r="DA1242" s="7"/>
      <c r="DB1242" s="7"/>
    </row>
    <row r="1243" spans="1:106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7"/>
      <c r="CP1243" s="7"/>
      <c r="CQ1243" s="7"/>
      <c r="CR1243" s="7"/>
      <c r="CS1243" s="7"/>
      <c r="CT1243" s="7"/>
      <c r="CU1243" s="7"/>
      <c r="CV1243" s="7"/>
      <c r="CW1243" s="7"/>
      <c r="CX1243" s="7"/>
      <c r="CY1243" s="7"/>
      <c r="CZ1243" s="7"/>
      <c r="DA1243" s="7"/>
      <c r="DB1243" s="7"/>
    </row>
    <row r="1244" spans="1:106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  <c r="CM1244" s="7"/>
      <c r="CN1244" s="7"/>
      <c r="CO1244" s="7"/>
      <c r="CP1244" s="7"/>
      <c r="CQ1244" s="7"/>
      <c r="CR1244" s="7"/>
      <c r="CS1244" s="7"/>
      <c r="CT1244" s="7"/>
      <c r="CU1244" s="7"/>
      <c r="CV1244" s="7"/>
      <c r="CW1244" s="7"/>
      <c r="CX1244" s="7"/>
      <c r="CY1244" s="7"/>
      <c r="CZ1244" s="7"/>
      <c r="DA1244" s="7"/>
      <c r="DB1244" s="7"/>
    </row>
    <row r="1245" spans="1:106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7"/>
      <c r="CP1245" s="7"/>
      <c r="CQ1245" s="7"/>
      <c r="CR1245" s="7"/>
      <c r="CS1245" s="7"/>
      <c r="CT1245" s="7"/>
      <c r="CU1245" s="7"/>
      <c r="CV1245" s="7"/>
      <c r="CW1245" s="7"/>
      <c r="CX1245" s="7"/>
      <c r="CY1245" s="7"/>
      <c r="CZ1245" s="7"/>
      <c r="DA1245" s="7"/>
      <c r="DB1245" s="7"/>
    </row>
    <row r="1246" spans="1:106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  <c r="CM1246" s="7"/>
      <c r="CN1246" s="7"/>
      <c r="CO1246" s="7"/>
      <c r="CP1246" s="7"/>
      <c r="CQ1246" s="7"/>
      <c r="CR1246" s="7"/>
      <c r="CS1246" s="7"/>
      <c r="CT1246" s="7"/>
      <c r="CU1246" s="7"/>
      <c r="CV1246" s="7"/>
      <c r="CW1246" s="7"/>
      <c r="CX1246" s="7"/>
      <c r="CY1246" s="7"/>
      <c r="CZ1246" s="7"/>
      <c r="DA1246" s="7"/>
      <c r="DB1246" s="7"/>
    </row>
    <row r="1247" spans="1:106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  <c r="CX1247" s="7"/>
      <c r="CY1247" s="7"/>
      <c r="CZ1247" s="7"/>
      <c r="DA1247" s="7"/>
      <c r="DB1247" s="7"/>
    </row>
    <row r="1248" spans="1:106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  <c r="CM1248" s="7"/>
      <c r="CN1248" s="7"/>
      <c r="CO1248" s="7"/>
      <c r="CP1248" s="7"/>
      <c r="CQ1248" s="7"/>
      <c r="CR1248" s="7"/>
      <c r="CS1248" s="7"/>
      <c r="CT1248" s="7"/>
      <c r="CU1248" s="7"/>
      <c r="CV1248" s="7"/>
      <c r="CW1248" s="7"/>
      <c r="CX1248" s="7"/>
      <c r="CY1248" s="7"/>
      <c r="CZ1248" s="7"/>
      <c r="DA1248" s="7"/>
      <c r="DB1248" s="7"/>
    </row>
    <row r="1249" spans="1:106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7"/>
      <c r="CP1249" s="7"/>
      <c r="CQ1249" s="7"/>
      <c r="CR1249" s="7"/>
      <c r="CS1249" s="7"/>
      <c r="CT1249" s="7"/>
      <c r="CU1249" s="7"/>
      <c r="CV1249" s="7"/>
      <c r="CW1249" s="7"/>
      <c r="CX1249" s="7"/>
      <c r="CY1249" s="7"/>
      <c r="CZ1249" s="7"/>
      <c r="DA1249" s="7"/>
      <c r="DB1249" s="7"/>
    </row>
    <row r="1250" spans="1:106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  <c r="CM1250" s="7"/>
      <c r="CN1250" s="7"/>
      <c r="CO1250" s="7"/>
      <c r="CP1250" s="7"/>
      <c r="CQ1250" s="7"/>
      <c r="CR1250" s="7"/>
      <c r="CS1250" s="7"/>
      <c r="CT1250" s="7"/>
      <c r="CU1250" s="7"/>
      <c r="CV1250" s="7"/>
      <c r="CW1250" s="7"/>
      <c r="CX1250" s="7"/>
      <c r="CY1250" s="7"/>
      <c r="CZ1250" s="7"/>
      <c r="DA1250" s="7"/>
      <c r="DB1250" s="7"/>
    </row>
    <row r="1251" spans="1:106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  <c r="CX1251" s="7"/>
      <c r="CY1251" s="7"/>
      <c r="CZ1251" s="7"/>
      <c r="DA1251" s="7"/>
      <c r="DB1251" s="7"/>
    </row>
    <row r="1252" spans="1:106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  <c r="CM1252" s="7"/>
      <c r="CN1252" s="7"/>
      <c r="CO1252" s="7"/>
      <c r="CP1252" s="7"/>
      <c r="CQ1252" s="7"/>
      <c r="CR1252" s="7"/>
      <c r="CS1252" s="7"/>
      <c r="CT1252" s="7"/>
      <c r="CU1252" s="7"/>
      <c r="CV1252" s="7"/>
      <c r="CW1252" s="7"/>
      <c r="CX1252" s="7"/>
      <c r="CY1252" s="7"/>
      <c r="CZ1252" s="7"/>
      <c r="DA1252" s="7"/>
      <c r="DB1252" s="7"/>
    </row>
    <row r="1253" spans="1:106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  <c r="CM1253" s="7"/>
      <c r="CN1253" s="7"/>
      <c r="CO1253" s="7"/>
      <c r="CP1253" s="7"/>
      <c r="CQ1253" s="7"/>
      <c r="CR1253" s="7"/>
      <c r="CS1253" s="7"/>
      <c r="CT1253" s="7"/>
      <c r="CU1253" s="7"/>
      <c r="CV1253" s="7"/>
      <c r="CW1253" s="7"/>
      <c r="CX1253" s="7"/>
      <c r="CY1253" s="7"/>
      <c r="CZ1253" s="7"/>
      <c r="DA1253" s="7"/>
      <c r="DB1253" s="7"/>
    </row>
    <row r="1254" spans="1:106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  <c r="CM1254" s="7"/>
      <c r="CN1254" s="7"/>
      <c r="CO1254" s="7"/>
      <c r="CP1254" s="7"/>
      <c r="CQ1254" s="7"/>
      <c r="CR1254" s="7"/>
      <c r="CS1254" s="7"/>
      <c r="CT1254" s="7"/>
      <c r="CU1254" s="7"/>
      <c r="CV1254" s="7"/>
      <c r="CW1254" s="7"/>
      <c r="CX1254" s="7"/>
      <c r="CY1254" s="7"/>
      <c r="CZ1254" s="7"/>
      <c r="DA1254" s="7"/>
      <c r="DB1254" s="7"/>
    </row>
    <row r="1255" spans="1:106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7"/>
      <c r="CP1255" s="7"/>
      <c r="CQ1255" s="7"/>
      <c r="CR1255" s="7"/>
      <c r="CS1255" s="7"/>
      <c r="CT1255" s="7"/>
      <c r="CU1255" s="7"/>
      <c r="CV1255" s="7"/>
      <c r="CW1255" s="7"/>
      <c r="CX1255" s="7"/>
      <c r="CY1255" s="7"/>
      <c r="CZ1255" s="7"/>
      <c r="DA1255" s="7"/>
      <c r="DB1255" s="7"/>
    </row>
    <row r="1256" spans="1:106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7"/>
      <c r="CP1256" s="7"/>
      <c r="CQ1256" s="7"/>
      <c r="CR1256" s="7"/>
      <c r="CS1256" s="7"/>
      <c r="CT1256" s="7"/>
      <c r="CU1256" s="7"/>
      <c r="CV1256" s="7"/>
      <c r="CW1256" s="7"/>
      <c r="CX1256" s="7"/>
      <c r="CY1256" s="7"/>
      <c r="CZ1256" s="7"/>
      <c r="DA1256" s="7"/>
      <c r="DB1256" s="7"/>
    </row>
    <row r="1257" spans="1:106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7"/>
      <c r="CP1257" s="7"/>
      <c r="CQ1257" s="7"/>
      <c r="CR1257" s="7"/>
      <c r="CS1257" s="7"/>
      <c r="CT1257" s="7"/>
      <c r="CU1257" s="7"/>
      <c r="CV1257" s="7"/>
      <c r="CW1257" s="7"/>
      <c r="CX1257" s="7"/>
      <c r="CY1257" s="7"/>
      <c r="CZ1257" s="7"/>
      <c r="DA1257" s="7"/>
      <c r="DB1257" s="7"/>
    </row>
    <row r="1258" spans="1:106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  <c r="CL1258" s="7"/>
      <c r="CM1258" s="7"/>
      <c r="CN1258" s="7"/>
      <c r="CO1258" s="7"/>
      <c r="CP1258" s="7"/>
      <c r="CQ1258" s="7"/>
      <c r="CR1258" s="7"/>
      <c r="CS1258" s="7"/>
      <c r="CT1258" s="7"/>
      <c r="CU1258" s="7"/>
      <c r="CV1258" s="7"/>
      <c r="CW1258" s="7"/>
      <c r="CX1258" s="7"/>
      <c r="CY1258" s="7"/>
      <c r="CZ1258" s="7"/>
      <c r="DA1258" s="7"/>
      <c r="DB1258" s="7"/>
    </row>
    <row r="1259" spans="1:106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  <c r="CM1259" s="7"/>
      <c r="CN1259" s="7"/>
      <c r="CO1259" s="7"/>
      <c r="CP1259" s="7"/>
      <c r="CQ1259" s="7"/>
      <c r="CR1259" s="7"/>
      <c r="CS1259" s="7"/>
      <c r="CT1259" s="7"/>
      <c r="CU1259" s="7"/>
      <c r="CV1259" s="7"/>
      <c r="CW1259" s="7"/>
      <c r="CX1259" s="7"/>
      <c r="CY1259" s="7"/>
      <c r="CZ1259" s="7"/>
      <c r="DA1259" s="7"/>
      <c r="DB1259" s="7"/>
    </row>
    <row r="1260" spans="1:106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  <c r="CM1260" s="7"/>
      <c r="CN1260" s="7"/>
      <c r="CO1260" s="7"/>
      <c r="CP1260" s="7"/>
      <c r="CQ1260" s="7"/>
      <c r="CR1260" s="7"/>
      <c r="CS1260" s="7"/>
      <c r="CT1260" s="7"/>
      <c r="CU1260" s="7"/>
      <c r="CV1260" s="7"/>
      <c r="CW1260" s="7"/>
      <c r="CX1260" s="7"/>
      <c r="CY1260" s="7"/>
      <c r="CZ1260" s="7"/>
      <c r="DA1260" s="7"/>
      <c r="DB1260" s="7"/>
    </row>
    <row r="1261" spans="1:106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  <c r="CL1261" s="7"/>
      <c r="CM1261" s="7"/>
      <c r="CN1261" s="7"/>
      <c r="CO1261" s="7"/>
      <c r="CP1261" s="7"/>
      <c r="CQ1261" s="7"/>
      <c r="CR1261" s="7"/>
      <c r="CS1261" s="7"/>
      <c r="CT1261" s="7"/>
      <c r="CU1261" s="7"/>
      <c r="CV1261" s="7"/>
      <c r="CW1261" s="7"/>
      <c r="CX1261" s="7"/>
      <c r="CY1261" s="7"/>
      <c r="CZ1261" s="7"/>
      <c r="DA1261" s="7"/>
      <c r="DB1261" s="7"/>
    </row>
    <row r="1262" spans="1:106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  <c r="CL1262" s="7"/>
      <c r="CM1262" s="7"/>
      <c r="CN1262" s="7"/>
      <c r="CO1262" s="7"/>
      <c r="CP1262" s="7"/>
      <c r="CQ1262" s="7"/>
      <c r="CR1262" s="7"/>
      <c r="CS1262" s="7"/>
      <c r="CT1262" s="7"/>
      <c r="CU1262" s="7"/>
      <c r="CV1262" s="7"/>
      <c r="CW1262" s="7"/>
      <c r="CX1262" s="7"/>
      <c r="CY1262" s="7"/>
      <c r="CZ1262" s="7"/>
      <c r="DA1262" s="7"/>
      <c r="DB1262" s="7"/>
    </row>
    <row r="1263" spans="1:106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  <c r="CM1263" s="7"/>
      <c r="CN1263" s="7"/>
      <c r="CO1263" s="7"/>
      <c r="CP1263" s="7"/>
      <c r="CQ1263" s="7"/>
      <c r="CR1263" s="7"/>
      <c r="CS1263" s="7"/>
      <c r="CT1263" s="7"/>
      <c r="CU1263" s="7"/>
      <c r="CV1263" s="7"/>
      <c r="CW1263" s="7"/>
      <c r="CX1263" s="7"/>
      <c r="CY1263" s="7"/>
      <c r="CZ1263" s="7"/>
      <c r="DA1263" s="7"/>
      <c r="DB1263" s="7"/>
    </row>
    <row r="1264" spans="1:106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  <c r="CL1264" s="7"/>
      <c r="CM1264" s="7"/>
      <c r="CN1264" s="7"/>
      <c r="CO1264" s="7"/>
      <c r="CP1264" s="7"/>
      <c r="CQ1264" s="7"/>
      <c r="CR1264" s="7"/>
      <c r="CS1264" s="7"/>
      <c r="CT1264" s="7"/>
      <c r="CU1264" s="7"/>
      <c r="CV1264" s="7"/>
      <c r="CW1264" s="7"/>
      <c r="CX1264" s="7"/>
      <c r="CY1264" s="7"/>
      <c r="CZ1264" s="7"/>
      <c r="DA1264" s="7"/>
      <c r="DB1264" s="7"/>
    </row>
    <row r="1265" spans="1:106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7"/>
      <c r="CP1265" s="7"/>
      <c r="CQ1265" s="7"/>
      <c r="CR1265" s="7"/>
      <c r="CS1265" s="7"/>
      <c r="CT1265" s="7"/>
      <c r="CU1265" s="7"/>
      <c r="CV1265" s="7"/>
      <c r="CW1265" s="7"/>
      <c r="CX1265" s="7"/>
      <c r="CY1265" s="7"/>
      <c r="CZ1265" s="7"/>
      <c r="DA1265" s="7"/>
      <c r="DB1265" s="7"/>
    </row>
    <row r="1266" spans="1:106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7"/>
      <c r="CP1266" s="7"/>
      <c r="CQ1266" s="7"/>
      <c r="CR1266" s="7"/>
      <c r="CS1266" s="7"/>
      <c r="CT1266" s="7"/>
      <c r="CU1266" s="7"/>
      <c r="CV1266" s="7"/>
      <c r="CW1266" s="7"/>
      <c r="CX1266" s="7"/>
      <c r="CY1266" s="7"/>
      <c r="CZ1266" s="7"/>
      <c r="DA1266" s="7"/>
      <c r="DB1266" s="7"/>
    </row>
    <row r="1267" spans="1:106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  <c r="CL1267" s="7"/>
      <c r="CM1267" s="7"/>
      <c r="CN1267" s="7"/>
      <c r="CO1267" s="7"/>
      <c r="CP1267" s="7"/>
      <c r="CQ1267" s="7"/>
      <c r="CR1267" s="7"/>
      <c r="CS1267" s="7"/>
      <c r="CT1267" s="7"/>
      <c r="CU1267" s="7"/>
      <c r="CV1267" s="7"/>
      <c r="CW1267" s="7"/>
      <c r="CX1267" s="7"/>
      <c r="CY1267" s="7"/>
      <c r="CZ1267" s="7"/>
      <c r="DA1267" s="7"/>
      <c r="DB1267" s="7"/>
    </row>
    <row r="1268" spans="1:106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  <c r="CK1268" s="7"/>
      <c r="CL1268" s="7"/>
      <c r="CM1268" s="7"/>
      <c r="CN1268" s="7"/>
      <c r="CO1268" s="7"/>
      <c r="CP1268" s="7"/>
      <c r="CQ1268" s="7"/>
      <c r="CR1268" s="7"/>
      <c r="CS1268" s="7"/>
      <c r="CT1268" s="7"/>
      <c r="CU1268" s="7"/>
      <c r="CV1268" s="7"/>
      <c r="CW1268" s="7"/>
      <c r="CX1268" s="7"/>
      <c r="CY1268" s="7"/>
      <c r="CZ1268" s="7"/>
      <c r="DA1268" s="7"/>
      <c r="DB1268" s="7"/>
    </row>
    <row r="1269" spans="1:106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  <c r="CM1269" s="7"/>
      <c r="CN1269" s="7"/>
      <c r="CO1269" s="7"/>
      <c r="CP1269" s="7"/>
      <c r="CQ1269" s="7"/>
      <c r="CR1269" s="7"/>
      <c r="CS1269" s="7"/>
      <c r="CT1269" s="7"/>
      <c r="CU1269" s="7"/>
      <c r="CV1269" s="7"/>
      <c r="CW1269" s="7"/>
      <c r="CX1269" s="7"/>
      <c r="CY1269" s="7"/>
      <c r="CZ1269" s="7"/>
      <c r="DA1269" s="7"/>
      <c r="DB1269" s="7"/>
    </row>
    <row r="1270" spans="1:106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  <c r="CK1270" s="7"/>
      <c r="CL1270" s="7"/>
      <c r="CM1270" s="7"/>
      <c r="CN1270" s="7"/>
      <c r="CO1270" s="7"/>
      <c r="CP1270" s="7"/>
      <c r="CQ1270" s="7"/>
      <c r="CR1270" s="7"/>
      <c r="CS1270" s="7"/>
      <c r="CT1270" s="7"/>
      <c r="CU1270" s="7"/>
      <c r="CV1270" s="7"/>
      <c r="CW1270" s="7"/>
      <c r="CX1270" s="7"/>
      <c r="CY1270" s="7"/>
      <c r="CZ1270" s="7"/>
      <c r="DA1270" s="7"/>
      <c r="DB1270" s="7"/>
    </row>
    <row r="1271" spans="1:106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  <c r="CM1271" s="7"/>
      <c r="CN1271" s="7"/>
      <c r="CO1271" s="7"/>
      <c r="CP1271" s="7"/>
      <c r="CQ1271" s="7"/>
      <c r="CR1271" s="7"/>
      <c r="CS1271" s="7"/>
      <c r="CT1271" s="7"/>
      <c r="CU1271" s="7"/>
      <c r="CV1271" s="7"/>
      <c r="CW1271" s="7"/>
      <c r="CX1271" s="7"/>
      <c r="CY1271" s="7"/>
      <c r="CZ1271" s="7"/>
      <c r="DA1271" s="7"/>
      <c r="DB1271" s="7"/>
    </row>
    <row r="1272" spans="1:106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  <c r="CL1272" s="7"/>
      <c r="CM1272" s="7"/>
      <c r="CN1272" s="7"/>
      <c r="CO1272" s="7"/>
      <c r="CP1272" s="7"/>
      <c r="CQ1272" s="7"/>
      <c r="CR1272" s="7"/>
      <c r="CS1272" s="7"/>
      <c r="CT1272" s="7"/>
      <c r="CU1272" s="7"/>
      <c r="CV1272" s="7"/>
      <c r="CW1272" s="7"/>
      <c r="CX1272" s="7"/>
      <c r="CY1272" s="7"/>
      <c r="CZ1272" s="7"/>
      <c r="DA1272" s="7"/>
      <c r="DB1272" s="7"/>
    </row>
    <row r="1273" spans="1:106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  <c r="CK1273" s="7"/>
      <c r="CL1273" s="7"/>
      <c r="CM1273" s="7"/>
      <c r="CN1273" s="7"/>
      <c r="CO1273" s="7"/>
      <c r="CP1273" s="7"/>
      <c r="CQ1273" s="7"/>
      <c r="CR1273" s="7"/>
      <c r="CS1273" s="7"/>
      <c r="CT1273" s="7"/>
      <c r="CU1273" s="7"/>
      <c r="CV1273" s="7"/>
      <c r="CW1273" s="7"/>
      <c r="CX1273" s="7"/>
      <c r="CY1273" s="7"/>
      <c r="CZ1273" s="7"/>
      <c r="DA1273" s="7"/>
      <c r="DB1273" s="7"/>
    </row>
    <row r="1274" spans="1:106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  <c r="CK1274" s="7"/>
      <c r="CL1274" s="7"/>
      <c r="CM1274" s="7"/>
      <c r="CN1274" s="7"/>
      <c r="CO1274" s="7"/>
      <c r="CP1274" s="7"/>
      <c r="CQ1274" s="7"/>
      <c r="CR1274" s="7"/>
      <c r="CS1274" s="7"/>
      <c r="CT1274" s="7"/>
      <c r="CU1274" s="7"/>
      <c r="CV1274" s="7"/>
      <c r="CW1274" s="7"/>
      <c r="CX1274" s="7"/>
      <c r="CY1274" s="7"/>
      <c r="CZ1274" s="7"/>
      <c r="DA1274" s="7"/>
      <c r="DB1274" s="7"/>
    </row>
    <row r="1275" spans="1:106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  <c r="CL1275" s="7"/>
      <c r="CM1275" s="7"/>
      <c r="CN1275" s="7"/>
      <c r="CO1275" s="7"/>
      <c r="CP1275" s="7"/>
      <c r="CQ1275" s="7"/>
      <c r="CR1275" s="7"/>
      <c r="CS1275" s="7"/>
      <c r="CT1275" s="7"/>
      <c r="CU1275" s="7"/>
      <c r="CV1275" s="7"/>
      <c r="CW1275" s="7"/>
      <c r="CX1275" s="7"/>
      <c r="CY1275" s="7"/>
      <c r="CZ1275" s="7"/>
      <c r="DA1275" s="7"/>
      <c r="DB1275" s="7"/>
    </row>
    <row r="1276" spans="1:106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  <c r="CK1276" s="7"/>
      <c r="CL1276" s="7"/>
      <c r="CM1276" s="7"/>
      <c r="CN1276" s="7"/>
      <c r="CO1276" s="7"/>
      <c r="CP1276" s="7"/>
      <c r="CQ1276" s="7"/>
      <c r="CR1276" s="7"/>
      <c r="CS1276" s="7"/>
      <c r="CT1276" s="7"/>
      <c r="CU1276" s="7"/>
      <c r="CV1276" s="7"/>
      <c r="CW1276" s="7"/>
      <c r="CX1276" s="7"/>
      <c r="CY1276" s="7"/>
      <c r="CZ1276" s="7"/>
      <c r="DA1276" s="7"/>
      <c r="DB1276" s="7"/>
    </row>
    <row r="1277" spans="1:106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  <c r="CL1277" s="7"/>
      <c r="CM1277" s="7"/>
      <c r="CN1277" s="7"/>
      <c r="CO1277" s="7"/>
      <c r="CP1277" s="7"/>
      <c r="CQ1277" s="7"/>
      <c r="CR1277" s="7"/>
      <c r="CS1277" s="7"/>
      <c r="CT1277" s="7"/>
      <c r="CU1277" s="7"/>
      <c r="CV1277" s="7"/>
      <c r="CW1277" s="7"/>
      <c r="CX1277" s="7"/>
      <c r="CY1277" s="7"/>
      <c r="CZ1277" s="7"/>
      <c r="DA1277" s="7"/>
      <c r="DB1277" s="7"/>
    </row>
    <row r="1278" spans="1:106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  <c r="CL1278" s="7"/>
      <c r="CM1278" s="7"/>
      <c r="CN1278" s="7"/>
      <c r="CO1278" s="7"/>
      <c r="CP1278" s="7"/>
      <c r="CQ1278" s="7"/>
      <c r="CR1278" s="7"/>
      <c r="CS1278" s="7"/>
      <c r="CT1278" s="7"/>
      <c r="CU1278" s="7"/>
      <c r="CV1278" s="7"/>
      <c r="CW1278" s="7"/>
      <c r="CX1278" s="7"/>
      <c r="CY1278" s="7"/>
      <c r="CZ1278" s="7"/>
      <c r="DA1278" s="7"/>
      <c r="DB1278" s="7"/>
    </row>
    <row r="1279" spans="1:106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  <c r="CL1279" s="7"/>
      <c r="CM1279" s="7"/>
      <c r="CN1279" s="7"/>
      <c r="CO1279" s="7"/>
      <c r="CP1279" s="7"/>
      <c r="CQ1279" s="7"/>
      <c r="CR1279" s="7"/>
      <c r="CS1279" s="7"/>
      <c r="CT1279" s="7"/>
      <c r="CU1279" s="7"/>
      <c r="CV1279" s="7"/>
      <c r="CW1279" s="7"/>
      <c r="CX1279" s="7"/>
      <c r="CY1279" s="7"/>
      <c r="CZ1279" s="7"/>
      <c r="DA1279" s="7"/>
      <c r="DB1279" s="7"/>
    </row>
    <row r="1280" spans="1:106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  <c r="CK1280" s="7"/>
      <c r="CL1280" s="7"/>
      <c r="CM1280" s="7"/>
      <c r="CN1280" s="7"/>
      <c r="CO1280" s="7"/>
      <c r="CP1280" s="7"/>
      <c r="CQ1280" s="7"/>
      <c r="CR1280" s="7"/>
      <c r="CS1280" s="7"/>
      <c r="CT1280" s="7"/>
      <c r="CU1280" s="7"/>
      <c r="CV1280" s="7"/>
      <c r="CW1280" s="7"/>
      <c r="CX1280" s="7"/>
      <c r="CY1280" s="7"/>
      <c r="CZ1280" s="7"/>
      <c r="DA1280" s="7"/>
      <c r="DB1280" s="7"/>
    </row>
    <row r="1281" spans="1:106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  <c r="CL1281" s="7"/>
      <c r="CM1281" s="7"/>
      <c r="CN1281" s="7"/>
      <c r="CO1281" s="7"/>
      <c r="CP1281" s="7"/>
      <c r="CQ1281" s="7"/>
      <c r="CR1281" s="7"/>
      <c r="CS1281" s="7"/>
      <c r="CT1281" s="7"/>
      <c r="CU1281" s="7"/>
      <c r="CV1281" s="7"/>
      <c r="CW1281" s="7"/>
      <c r="CX1281" s="7"/>
      <c r="CY1281" s="7"/>
      <c r="CZ1281" s="7"/>
      <c r="DA1281" s="7"/>
      <c r="DB1281" s="7"/>
    </row>
    <row r="1282" spans="1:106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  <c r="CL1282" s="7"/>
      <c r="CM1282" s="7"/>
      <c r="CN1282" s="7"/>
      <c r="CO1282" s="7"/>
      <c r="CP1282" s="7"/>
      <c r="CQ1282" s="7"/>
      <c r="CR1282" s="7"/>
      <c r="CS1282" s="7"/>
      <c r="CT1282" s="7"/>
      <c r="CU1282" s="7"/>
      <c r="CV1282" s="7"/>
      <c r="CW1282" s="7"/>
      <c r="CX1282" s="7"/>
      <c r="CY1282" s="7"/>
      <c r="CZ1282" s="7"/>
      <c r="DA1282" s="7"/>
      <c r="DB1282" s="7"/>
    </row>
    <row r="1283" spans="1:106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  <c r="CL1283" s="7"/>
      <c r="CM1283" s="7"/>
      <c r="CN1283" s="7"/>
      <c r="CO1283" s="7"/>
      <c r="CP1283" s="7"/>
      <c r="CQ1283" s="7"/>
      <c r="CR1283" s="7"/>
      <c r="CS1283" s="7"/>
      <c r="CT1283" s="7"/>
      <c r="CU1283" s="7"/>
      <c r="CV1283" s="7"/>
      <c r="CW1283" s="7"/>
      <c r="CX1283" s="7"/>
      <c r="CY1283" s="7"/>
      <c r="CZ1283" s="7"/>
      <c r="DA1283" s="7"/>
      <c r="DB1283" s="7"/>
    </row>
    <row r="1284" spans="1:106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  <c r="CL1284" s="7"/>
      <c r="CM1284" s="7"/>
      <c r="CN1284" s="7"/>
      <c r="CO1284" s="7"/>
      <c r="CP1284" s="7"/>
      <c r="CQ1284" s="7"/>
      <c r="CR1284" s="7"/>
      <c r="CS1284" s="7"/>
      <c r="CT1284" s="7"/>
      <c r="CU1284" s="7"/>
      <c r="CV1284" s="7"/>
      <c r="CW1284" s="7"/>
      <c r="CX1284" s="7"/>
      <c r="CY1284" s="7"/>
      <c r="CZ1284" s="7"/>
      <c r="DA1284" s="7"/>
      <c r="DB1284" s="7"/>
    </row>
    <row r="1285" spans="1:106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  <c r="CL1285" s="7"/>
      <c r="CM1285" s="7"/>
      <c r="CN1285" s="7"/>
      <c r="CO1285" s="7"/>
      <c r="CP1285" s="7"/>
      <c r="CQ1285" s="7"/>
      <c r="CR1285" s="7"/>
      <c r="CS1285" s="7"/>
      <c r="CT1285" s="7"/>
      <c r="CU1285" s="7"/>
      <c r="CV1285" s="7"/>
      <c r="CW1285" s="7"/>
      <c r="CX1285" s="7"/>
      <c r="CY1285" s="7"/>
      <c r="CZ1285" s="7"/>
      <c r="DA1285" s="7"/>
      <c r="DB1285" s="7"/>
    </row>
    <row r="1286" spans="1:106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  <c r="CK1286" s="7"/>
      <c r="CL1286" s="7"/>
      <c r="CM1286" s="7"/>
      <c r="CN1286" s="7"/>
      <c r="CO1286" s="7"/>
      <c r="CP1286" s="7"/>
      <c r="CQ1286" s="7"/>
      <c r="CR1286" s="7"/>
      <c r="CS1286" s="7"/>
      <c r="CT1286" s="7"/>
      <c r="CU1286" s="7"/>
      <c r="CV1286" s="7"/>
      <c r="CW1286" s="7"/>
      <c r="CX1286" s="7"/>
      <c r="CY1286" s="7"/>
      <c r="CZ1286" s="7"/>
      <c r="DA1286" s="7"/>
      <c r="DB1286" s="7"/>
    </row>
    <row r="1287" spans="1:106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  <c r="CK1287" s="7"/>
      <c r="CL1287" s="7"/>
      <c r="CM1287" s="7"/>
      <c r="CN1287" s="7"/>
      <c r="CO1287" s="7"/>
      <c r="CP1287" s="7"/>
      <c r="CQ1287" s="7"/>
      <c r="CR1287" s="7"/>
      <c r="CS1287" s="7"/>
      <c r="CT1287" s="7"/>
      <c r="CU1287" s="7"/>
      <c r="CV1287" s="7"/>
      <c r="CW1287" s="7"/>
      <c r="CX1287" s="7"/>
      <c r="CY1287" s="7"/>
      <c r="CZ1287" s="7"/>
      <c r="DA1287" s="7"/>
      <c r="DB1287" s="7"/>
    </row>
    <row r="1288" spans="1:106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  <c r="CL1288" s="7"/>
      <c r="CM1288" s="7"/>
      <c r="CN1288" s="7"/>
      <c r="CO1288" s="7"/>
      <c r="CP1288" s="7"/>
      <c r="CQ1288" s="7"/>
      <c r="CR1288" s="7"/>
      <c r="CS1288" s="7"/>
      <c r="CT1288" s="7"/>
      <c r="CU1288" s="7"/>
      <c r="CV1288" s="7"/>
      <c r="CW1288" s="7"/>
      <c r="CX1288" s="7"/>
      <c r="CY1288" s="7"/>
      <c r="CZ1288" s="7"/>
      <c r="DA1288" s="7"/>
      <c r="DB1288" s="7"/>
    </row>
    <row r="1289" spans="1:106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  <c r="CL1289" s="7"/>
      <c r="CM1289" s="7"/>
      <c r="CN1289" s="7"/>
      <c r="CO1289" s="7"/>
      <c r="CP1289" s="7"/>
      <c r="CQ1289" s="7"/>
      <c r="CR1289" s="7"/>
      <c r="CS1289" s="7"/>
      <c r="CT1289" s="7"/>
      <c r="CU1289" s="7"/>
      <c r="CV1289" s="7"/>
      <c r="CW1289" s="7"/>
      <c r="CX1289" s="7"/>
      <c r="CY1289" s="7"/>
      <c r="CZ1289" s="7"/>
      <c r="DA1289" s="7"/>
      <c r="DB1289" s="7"/>
    </row>
    <row r="1290" spans="1:106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  <c r="CK1290" s="7"/>
      <c r="CL1290" s="7"/>
      <c r="CM1290" s="7"/>
      <c r="CN1290" s="7"/>
      <c r="CO1290" s="7"/>
      <c r="CP1290" s="7"/>
      <c r="CQ1290" s="7"/>
      <c r="CR1290" s="7"/>
      <c r="CS1290" s="7"/>
      <c r="CT1290" s="7"/>
      <c r="CU1290" s="7"/>
      <c r="CV1290" s="7"/>
      <c r="CW1290" s="7"/>
      <c r="CX1290" s="7"/>
      <c r="CY1290" s="7"/>
      <c r="CZ1290" s="7"/>
      <c r="DA1290" s="7"/>
      <c r="DB1290" s="7"/>
    </row>
    <row r="1291" spans="1:106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  <c r="CK1291" s="7"/>
      <c r="CL1291" s="7"/>
      <c r="CM1291" s="7"/>
      <c r="CN1291" s="7"/>
      <c r="CO1291" s="7"/>
      <c r="CP1291" s="7"/>
      <c r="CQ1291" s="7"/>
      <c r="CR1291" s="7"/>
      <c r="CS1291" s="7"/>
      <c r="CT1291" s="7"/>
      <c r="CU1291" s="7"/>
      <c r="CV1291" s="7"/>
      <c r="CW1291" s="7"/>
      <c r="CX1291" s="7"/>
      <c r="CY1291" s="7"/>
      <c r="CZ1291" s="7"/>
      <c r="DA1291" s="7"/>
      <c r="DB1291" s="7"/>
    </row>
    <row r="1292" spans="1:106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  <c r="CK1292" s="7"/>
      <c r="CL1292" s="7"/>
      <c r="CM1292" s="7"/>
      <c r="CN1292" s="7"/>
      <c r="CO1292" s="7"/>
      <c r="CP1292" s="7"/>
      <c r="CQ1292" s="7"/>
      <c r="CR1292" s="7"/>
      <c r="CS1292" s="7"/>
      <c r="CT1292" s="7"/>
      <c r="CU1292" s="7"/>
      <c r="CV1292" s="7"/>
      <c r="CW1292" s="7"/>
      <c r="CX1292" s="7"/>
      <c r="CY1292" s="7"/>
      <c r="CZ1292" s="7"/>
      <c r="DA1292" s="7"/>
      <c r="DB1292" s="7"/>
    </row>
    <row r="1293" spans="1:106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  <c r="CK1293" s="7"/>
      <c r="CL1293" s="7"/>
      <c r="CM1293" s="7"/>
      <c r="CN1293" s="7"/>
      <c r="CO1293" s="7"/>
      <c r="CP1293" s="7"/>
      <c r="CQ1293" s="7"/>
      <c r="CR1293" s="7"/>
      <c r="CS1293" s="7"/>
      <c r="CT1293" s="7"/>
      <c r="CU1293" s="7"/>
      <c r="CV1293" s="7"/>
      <c r="CW1293" s="7"/>
      <c r="CX1293" s="7"/>
      <c r="CY1293" s="7"/>
      <c r="CZ1293" s="7"/>
      <c r="DA1293" s="7"/>
      <c r="DB1293" s="7"/>
    </row>
    <row r="1294" spans="1:106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  <c r="CK1294" s="7"/>
      <c r="CL1294" s="7"/>
      <c r="CM1294" s="7"/>
      <c r="CN1294" s="7"/>
      <c r="CO1294" s="7"/>
      <c r="CP1294" s="7"/>
      <c r="CQ1294" s="7"/>
      <c r="CR1294" s="7"/>
      <c r="CS1294" s="7"/>
      <c r="CT1294" s="7"/>
      <c r="CU1294" s="7"/>
      <c r="CV1294" s="7"/>
      <c r="CW1294" s="7"/>
      <c r="CX1294" s="7"/>
      <c r="CY1294" s="7"/>
      <c r="CZ1294" s="7"/>
      <c r="DA1294" s="7"/>
      <c r="DB1294" s="7"/>
    </row>
    <row r="1295" spans="1:106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  <c r="CK1295" s="7"/>
      <c r="CL1295" s="7"/>
      <c r="CM1295" s="7"/>
      <c r="CN1295" s="7"/>
      <c r="CO1295" s="7"/>
      <c r="CP1295" s="7"/>
      <c r="CQ1295" s="7"/>
      <c r="CR1295" s="7"/>
      <c r="CS1295" s="7"/>
      <c r="CT1295" s="7"/>
      <c r="CU1295" s="7"/>
      <c r="CV1295" s="7"/>
      <c r="CW1295" s="7"/>
      <c r="CX1295" s="7"/>
      <c r="CY1295" s="7"/>
      <c r="CZ1295" s="7"/>
      <c r="DA1295" s="7"/>
      <c r="DB1295" s="7"/>
    </row>
    <row r="1296" spans="1:106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  <c r="CK1296" s="7"/>
      <c r="CL1296" s="7"/>
      <c r="CM1296" s="7"/>
      <c r="CN1296" s="7"/>
      <c r="CO1296" s="7"/>
      <c r="CP1296" s="7"/>
      <c r="CQ1296" s="7"/>
      <c r="CR1296" s="7"/>
      <c r="CS1296" s="7"/>
      <c r="CT1296" s="7"/>
      <c r="CU1296" s="7"/>
      <c r="CV1296" s="7"/>
      <c r="CW1296" s="7"/>
      <c r="CX1296" s="7"/>
      <c r="CY1296" s="7"/>
      <c r="CZ1296" s="7"/>
      <c r="DA1296" s="7"/>
      <c r="DB1296" s="7"/>
    </row>
    <row r="1297" spans="1:106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  <c r="CK1297" s="7"/>
      <c r="CL1297" s="7"/>
      <c r="CM1297" s="7"/>
      <c r="CN1297" s="7"/>
      <c r="CO1297" s="7"/>
      <c r="CP1297" s="7"/>
      <c r="CQ1297" s="7"/>
      <c r="CR1297" s="7"/>
      <c r="CS1297" s="7"/>
      <c r="CT1297" s="7"/>
      <c r="CU1297" s="7"/>
      <c r="CV1297" s="7"/>
      <c r="CW1297" s="7"/>
      <c r="CX1297" s="7"/>
      <c r="CY1297" s="7"/>
      <c r="CZ1297" s="7"/>
      <c r="DA1297" s="7"/>
      <c r="DB1297" s="7"/>
    </row>
    <row r="1298" spans="1:106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  <c r="CK1298" s="7"/>
      <c r="CL1298" s="7"/>
      <c r="CM1298" s="7"/>
      <c r="CN1298" s="7"/>
      <c r="CO1298" s="7"/>
      <c r="CP1298" s="7"/>
      <c r="CQ1298" s="7"/>
      <c r="CR1298" s="7"/>
      <c r="CS1298" s="7"/>
      <c r="CT1298" s="7"/>
      <c r="CU1298" s="7"/>
      <c r="CV1298" s="7"/>
      <c r="CW1298" s="7"/>
      <c r="CX1298" s="7"/>
      <c r="CY1298" s="7"/>
      <c r="CZ1298" s="7"/>
      <c r="DA1298" s="7"/>
      <c r="DB1298" s="7"/>
    </row>
    <row r="1299" spans="1:106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  <c r="CL1299" s="7"/>
      <c r="CM1299" s="7"/>
      <c r="CN1299" s="7"/>
      <c r="CO1299" s="7"/>
      <c r="CP1299" s="7"/>
      <c r="CQ1299" s="7"/>
      <c r="CR1299" s="7"/>
      <c r="CS1299" s="7"/>
      <c r="CT1299" s="7"/>
      <c r="CU1299" s="7"/>
      <c r="CV1299" s="7"/>
      <c r="CW1299" s="7"/>
      <c r="CX1299" s="7"/>
      <c r="CY1299" s="7"/>
      <c r="CZ1299" s="7"/>
      <c r="DA1299" s="7"/>
      <c r="DB1299" s="7"/>
    </row>
    <row r="1300" spans="1:106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  <c r="CX1300" s="7"/>
      <c r="CY1300" s="7"/>
      <c r="CZ1300" s="7"/>
      <c r="DA1300" s="7"/>
      <c r="DB1300" s="7"/>
    </row>
    <row r="1301" spans="1:106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  <c r="CL1301" s="7"/>
      <c r="CM1301" s="7"/>
      <c r="CN1301" s="7"/>
      <c r="CO1301" s="7"/>
      <c r="CP1301" s="7"/>
      <c r="CQ1301" s="7"/>
      <c r="CR1301" s="7"/>
      <c r="CS1301" s="7"/>
      <c r="CT1301" s="7"/>
      <c r="CU1301" s="7"/>
      <c r="CV1301" s="7"/>
      <c r="CW1301" s="7"/>
      <c r="CX1301" s="7"/>
      <c r="CY1301" s="7"/>
      <c r="CZ1301" s="7"/>
      <c r="DA1301" s="7"/>
      <c r="DB1301" s="7"/>
    </row>
    <row r="1302" spans="1:106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  <c r="CM1302" s="7"/>
      <c r="CN1302" s="7"/>
      <c r="CO1302" s="7"/>
      <c r="CP1302" s="7"/>
      <c r="CQ1302" s="7"/>
      <c r="CR1302" s="7"/>
      <c r="CS1302" s="7"/>
      <c r="CT1302" s="7"/>
      <c r="CU1302" s="7"/>
      <c r="CV1302" s="7"/>
      <c r="CW1302" s="7"/>
      <c r="CX1302" s="7"/>
      <c r="CY1302" s="7"/>
      <c r="CZ1302" s="7"/>
      <c r="DA1302" s="7"/>
      <c r="DB1302" s="7"/>
    </row>
    <row r="1303" spans="1:106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  <c r="CM1303" s="7"/>
      <c r="CN1303" s="7"/>
      <c r="CO1303" s="7"/>
      <c r="CP1303" s="7"/>
      <c r="CQ1303" s="7"/>
      <c r="CR1303" s="7"/>
      <c r="CS1303" s="7"/>
      <c r="CT1303" s="7"/>
      <c r="CU1303" s="7"/>
      <c r="CV1303" s="7"/>
      <c r="CW1303" s="7"/>
      <c r="CX1303" s="7"/>
      <c r="CY1303" s="7"/>
      <c r="CZ1303" s="7"/>
      <c r="DA1303" s="7"/>
      <c r="DB1303" s="7"/>
    </row>
    <row r="1304" spans="1:106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  <c r="CX1304" s="7"/>
      <c r="CY1304" s="7"/>
      <c r="CZ1304" s="7"/>
      <c r="DA1304" s="7"/>
      <c r="DB1304" s="7"/>
    </row>
    <row r="1305" spans="1:106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  <c r="CM1305" s="7"/>
      <c r="CN1305" s="7"/>
      <c r="CO1305" s="7"/>
      <c r="CP1305" s="7"/>
      <c r="CQ1305" s="7"/>
      <c r="CR1305" s="7"/>
      <c r="CS1305" s="7"/>
      <c r="CT1305" s="7"/>
      <c r="CU1305" s="7"/>
      <c r="CV1305" s="7"/>
      <c r="CW1305" s="7"/>
      <c r="CX1305" s="7"/>
      <c r="CY1305" s="7"/>
      <c r="CZ1305" s="7"/>
      <c r="DA1305" s="7"/>
      <c r="DB1305" s="7"/>
    </row>
    <row r="1306" spans="1:106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  <c r="CX1306" s="7"/>
      <c r="CY1306" s="7"/>
      <c r="CZ1306" s="7"/>
      <c r="DA1306" s="7"/>
      <c r="DB1306" s="7"/>
    </row>
    <row r="1307" spans="1:106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  <c r="CL1307" s="7"/>
      <c r="CM1307" s="7"/>
      <c r="CN1307" s="7"/>
      <c r="CO1307" s="7"/>
      <c r="CP1307" s="7"/>
      <c r="CQ1307" s="7"/>
      <c r="CR1307" s="7"/>
      <c r="CS1307" s="7"/>
      <c r="CT1307" s="7"/>
      <c r="CU1307" s="7"/>
      <c r="CV1307" s="7"/>
      <c r="CW1307" s="7"/>
      <c r="CX1307" s="7"/>
      <c r="CY1307" s="7"/>
      <c r="CZ1307" s="7"/>
      <c r="DA1307" s="7"/>
      <c r="DB1307" s="7"/>
    </row>
    <row r="1308" spans="1:106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  <c r="CL1308" s="7"/>
      <c r="CM1308" s="7"/>
      <c r="CN1308" s="7"/>
      <c r="CO1308" s="7"/>
      <c r="CP1308" s="7"/>
      <c r="CQ1308" s="7"/>
      <c r="CR1308" s="7"/>
      <c r="CS1308" s="7"/>
      <c r="CT1308" s="7"/>
      <c r="CU1308" s="7"/>
      <c r="CV1308" s="7"/>
      <c r="CW1308" s="7"/>
      <c r="CX1308" s="7"/>
      <c r="CY1308" s="7"/>
      <c r="CZ1308" s="7"/>
      <c r="DA1308" s="7"/>
      <c r="DB1308" s="7"/>
    </row>
    <row r="1309" spans="1:106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  <c r="CM1309" s="7"/>
      <c r="CN1309" s="7"/>
      <c r="CO1309" s="7"/>
      <c r="CP1309" s="7"/>
      <c r="CQ1309" s="7"/>
      <c r="CR1309" s="7"/>
      <c r="CS1309" s="7"/>
      <c r="CT1309" s="7"/>
      <c r="CU1309" s="7"/>
      <c r="CV1309" s="7"/>
      <c r="CW1309" s="7"/>
      <c r="CX1309" s="7"/>
      <c r="CY1309" s="7"/>
      <c r="CZ1309" s="7"/>
      <c r="DA1309" s="7"/>
      <c r="DB1309" s="7"/>
    </row>
    <row r="1310" spans="1:106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  <c r="CL1310" s="7"/>
      <c r="CM1310" s="7"/>
      <c r="CN1310" s="7"/>
      <c r="CO1310" s="7"/>
      <c r="CP1310" s="7"/>
      <c r="CQ1310" s="7"/>
      <c r="CR1310" s="7"/>
      <c r="CS1310" s="7"/>
      <c r="CT1310" s="7"/>
      <c r="CU1310" s="7"/>
      <c r="CV1310" s="7"/>
      <c r="CW1310" s="7"/>
      <c r="CX1310" s="7"/>
      <c r="CY1310" s="7"/>
      <c r="CZ1310" s="7"/>
      <c r="DA1310" s="7"/>
      <c r="DB1310" s="7"/>
    </row>
    <row r="1311" spans="1:106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  <c r="CM1311" s="7"/>
      <c r="CN1311" s="7"/>
      <c r="CO1311" s="7"/>
      <c r="CP1311" s="7"/>
      <c r="CQ1311" s="7"/>
      <c r="CR1311" s="7"/>
      <c r="CS1311" s="7"/>
      <c r="CT1311" s="7"/>
      <c r="CU1311" s="7"/>
      <c r="CV1311" s="7"/>
      <c r="CW1311" s="7"/>
      <c r="CX1311" s="7"/>
      <c r="CY1311" s="7"/>
      <c r="CZ1311" s="7"/>
      <c r="DA1311" s="7"/>
      <c r="DB1311" s="7"/>
    </row>
    <row r="1312" spans="1:106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  <c r="CL1312" s="7"/>
      <c r="CM1312" s="7"/>
      <c r="CN1312" s="7"/>
      <c r="CO1312" s="7"/>
      <c r="CP1312" s="7"/>
      <c r="CQ1312" s="7"/>
      <c r="CR1312" s="7"/>
      <c r="CS1312" s="7"/>
      <c r="CT1312" s="7"/>
      <c r="CU1312" s="7"/>
      <c r="CV1312" s="7"/>
      <c r="CW1312" s="7"/>
      <c r="CX1312" s="7"/>
      <c r="CY1312" s="7"/>
      <c r="CZ1312" s="7"/>
      <c r="DA1312" s="7"/>
      <c r="DB1312" s="7"/>
    </row>
    <row r="1313" spans="1:106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  <c r="CL1313" s="7"/>
      <c r="CM1313" s="7"/>
      <c r="CN1313" s="7"/>
      <c r="CO1313" s="7"/>
      <c r="CP1313" s="7"/>
      <c r="CQ1313" s="7"/>
      <c r="CR1313" s="7"/>
      <c r="CS1313" s="7"/>
      <c r="CT1313" s="7"/>
      <c r="CU1313" s="7"/>
      <c r="CV1313" s="7"/>
      <c r="CW1313" s="7"/>
      <c r="CX1313" s="7"/>
      <c r="CY1313" s="7"/>
      <c r="CZ1313" s="7"/>
      <c r="DA1313" s="7"/>
      <c r="DB1313" s="7"/>
    </row>
    <row r="1314" spans="1:106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  <c r="CM1314" s="7"/>
      <c r="CN1314" s="7"/>
      <c r="CO1314" s="7"/>
      <c r="CP1314" s="7"/>
      <c r="CQ1314" s="7"/>
      <c r="CR1314" s="7"/>
      <c r="CS1314" s="7"/>
      <c r="CT1314" s="7"/>
      <c r="CU1314" s="7"/>
      <c r="CV1314" s="7"/>
      <c r="CW1314" s="7"/>
      <c r="CX1314" s="7"/>
      <c r="CY1314" s="7"/>
      <c r="CZ1314" s="7"/>
      <c r="DA1314" s="7"/>
      <c r="DB1314" s="7"/>
    </row>
    <row r="1315" spans="1:106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  <c r="CX1315" s="7"/>
      <c r="CY1315" s="7"/>
      <c r="CZ1315" s="7"/>
      <c r="DA1315" s="7"/>
      <c r="DB1315" s="7"/>
    </row>
    <row r="1316" spans="1:106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  <c r="CL1316" s="7"/>
      <c r="CM1316" s="7"/>
      <c r="CN1316" s="7"/>
      <c r="CO1316" s="7"/>
      <c r="CP1316" s="7"/>
      <c r="CQ1316" s="7"/>
      <c r="CR1316" s="7"/>
      <c r="CS1316" s="7"/>
      <c r="CT1316" s="7"/>
      <c r="CU1316" s="7"/>
      <c r="CV1316" s="7"/>
      <c r="CW1316" s="7"/>
      <c r="CX1316" s="7"/>
      <c r="CY1316" s="7"/>
      <c r="CZ1316" s="7"/>
      <c r="DA1316" s="7"/>
      <c r="DB1316" s="7"/>
    </row>
    <row r="1317" spans="1:106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  <c r="CL1317" s="7"/>
      <c r="CM1317" s="7"/>
      <c r="CN1317" s="7"/>
      <c r="CO1317" s="7"/>
      <c r="CP1317" s="7"/>
      <c r="CQ1317" s="7"/>
      <c r="CR1317" s="7"/>
      <c r="CS1317" s="7"/>
      <c r="CT1317" s="7"/>
      <c r="CU1317" s="7"/>
      <c r="CV1317" s="7"/>
      <c r="CW1317" s="7"/>
      <c r="CX1317" s="7"/>
      <c r="CY1317" s="7"/>
      <c r="CZ1317" s="7"/>
      <c r="DA1317" s="7"/>
      <c r="DB1317" s="7"/>
    </row>
    <row r="1318" spans="1:106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  <c r="CM1318" s="7"/>
      <c r="CN1318" s="7"/>
      <c r="CO1318" s="7"/>
      <c r="CP1318" s="7"/>
      <c r="CQ1318" s="7"/>
      <c r="CR1318" s="7"/>
      <c r="CS1318" s="7"/>
      <c r="CT1318" s="7"/>
      <c r="CU1318" s="7"/>
      <c r="CV1318" s="7"/>
      <c r="CW1318" s="7"/>
      <c r="CX1318" s="7"/>
      <c r="CY1318" s="7"/>
      <c r="CZ1318" s="7"/>
      <c r="DA1318" s="7"/>
      <c r="DB1318" s="7"/>
    </row>
    <row r="1319" spans="1:106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  <c r="CL1319" s="7"/>
      <c r="CM1319" s="7"/>
      <c r="CN1319" s="7"/>
      <c r="CO1319" s="7"/>
      <c r="CP1319" s="7"/>
      <c r="CQ1319" s="7"/>
      <c r="CR1319" s="7"/>
      <c r="CS1319" s="7"/>
      <c r="CT1319" s="7"/>
      <c r="CU1319" s="7"/>
      <c r="CV1319" s="7"/>
      <c r="CW1319" s="7"/>
      <c r="CX1319" s="7"/>
      <c r="CY1319" s="7"/>
      <c r="CZ1319" s="7"/>
      <c r="DA1319" s="7"/>
      <c r="DB1319" s="7"/>
    </row>
    <row r="1320" spans="1:106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  <c r="CL1320" s="7"/>
      <c r="CM1320" s="7"/>
      <c r="CN1320" s="7"/>
      <c r="CO1320" s="7"/>
      <c r="CP1320" s="7"/>
      <c r="CQ1320" s="7"/>
      <c r="CR1320" s="7"/>
      <c r="CS1320" s="7"/>
      <c r="CT1320" s="7"/>
      <c r="CU1320" s="7"/>
      <c r="CV1320" s="7"/>
      <c r="CW1320" s="7"/>
      <c r="CX1320" s="7"/>
      <c r="CY1320" s="7"/>
      <c r="CZ1320" s="7"/>
      <c r="DA1320" s="7"/>
      <c r="DB1320" s="7"/>
    </row>
    <row r="1321" spans="1:106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  <c r="CL1321" s="7"/>
      <c r="CM1321" s="7"/>
      <c r="CN1321" s="7"/>
      <c r="CO1321" s="7"/>
      <c r="CP1321" s="7"/>
      <c r="CQ1321" s="7"/>
      <c r="CR1321" s="7"/>
      <c r="CS1321" s="7"/>
      <c r="CT1321" s="7"/>
      <c r="CU1321" s="7"/>
      <c r="CV1321" s="7"/>
      <c r="CW1321" s="7"/>
      <c r="CX1321" s="7"/>
      <c r="CY1321" s="7"/>
      <c r="CZ1321" s="7"/>
      <c r="DA1321" s="7"/>
      <c r="DB1321" s="7"/>
    </row>
    <row r="1322" spans="1:106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  <c r="CM1322" s="7"/>
      <c r="CN1322" s="7"/>
      <c r="CO1322" s="7"/>
      <c r="CP1322" s="7"/>
      <c r="CQ1322" s="7"/>
      <c r="CR1322" s="7"/>
      <c r="CS1322" s="7"/>
      <c r="CT1322" s="7"/>
      <c r="CU1322" s="7"/>
      <c r="CV1322" s="7"/>
      <c r="CW1322" s="7"/>
      <c r="CX1322" s="7"/>
      <c r="CY1322" s="7"/>
      <c r="CZ1322" s="7"/>
      <c r="DA1322" s="7"/>
      <c r="DB1322" s="7"/>
    </row>
    <row r="1323" spans="1:106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  <c r="CL1323" s="7"/>
      <c r="CM1323" s="7"/>
      <c r="CN1323" s="7"/>
      <c r="CO1323" s="7"/>
      <c r="CP1323" s="7"/>
      <c r="CQ1323" s="7"/>
      <c r="CR1323" s="7"/>
      <c r="CS1323" s="7"/>
      <c r="CT1323" s="7"/>
      <c r="CU1323" s="7"/>
      <c r="CV1323" s="7"/>
      <c r="CW1323" s="7"/>
      <c r="CX1323" s="7"/>
      <c r="CY1323" s="7"/>
      <c r="CZ1323" s="7"/>
      <c r="DA1323" s="7"/>
      <c r="DB1323" s="7"/>
    </row>
    <row r="1324" spans="1:106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  <c r="CL1324" s="7"/>
      <c r="CM1324" s="7"/>
      <c r="CN1324" s="7"/>
      <c r="CO1324" s="7"/>
      <c r="CP1324" s="7"/>
      <c r="CQ1324" s="7"/>
      <c r="CR1324" s="7"/>
      <c r="CS1324" s="7"/>
      <c r="CT1324" s="7"/>
      <c r="CU1324" s="7"/>
      <c r="CV1324" s="7"/>
      <c r="CW1324" s="7"/>
      <c r="CX1324" s="7"/>
      <c r="CY1324" s="7"/>
      <c r="CZ1324" s="7"/>
      <c r="DA1324" s="7"/>
      <c r="DB1324" s="7"/>
    </row>
    <row r="1325" spans="1:106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  <c r="CM1325" s="7"/>
      <c r="CN1325" s="7"/>
      <c r="CO1325" s="7"/>
      <c r="CP1325" s="7"/>
      <c r="CQ1325" s="7"/>
      <c r="CR1325" s="7"/>
      <c r="CS1325" s="7"/>
      <c r="CT1325" s="7"/>
      <c r="CU1325" s="7"/>
      <c r="CV1325" s="7"/>
      <c r="CW1325" s="7"/>
      <c r="CX1325" s="7"/>
      <c r="CY1325" s="7"/>
      <c r="CZ1325" s="7"/>
      <c r="DA1325" s="7"/>
      <c r="DB1325" s="7"/>
    </row>
    <row r="1326" spans="1:106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  <c r="CM1326" s="7"/>
      <c r="CN1326" s="7"/>
      <c r="CO1326" s="7"/>
      <c r="CP1326" s="7"/>
      <c r="CQ1326" s="7"/>
      <c r="CR1326" s="7"/>
      <c r="CS1326" s="7"/>
      <c r="CT1326" s="7"/>
      <c r="CU1326" s="7"/>
      <c r="CV1326" s="7"/>
      <c r="CW1326" s="7"/>
      <c r="CX1326" s="7"/>
      <c r="CY1326" s="7"/>
      <c r="CZ1326" s="7"/>
      <c r="DA1326" s="7"/>
      <c r="DB1326" s="7"/>
    </row>
    <row r="1327" spans="1:106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  <c r="CX1327" s="7"/>
      <c r="CY1327" s="7"/>
      <c r="CZ1327" s="7"/>
      <c r="DA1327" s="7"/>
      <c r="DB1327" s="7"/>
    </row>
    <row r="1328" spans="1:106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  <c r="CL1328" s="7"/>
      <c r="CM1328" s="7"/>
      <c r="CN1328" s="7"/>
      <c r="CO1328" s="7"/>
      <c r="CP1328" s="7"/>
      <c r="CQ1328" s="7"/>
      <c r="CR1328" s="7"/>
      <c r="CS1328" s="7"/>
      <c r="CT1328" s="7"/>
      <c r="CU1328" s="7"/>
      <c r="CV1328" s="7"/>
      <c r="CW1328" s="7"/>
      <c r="CX1328" s="7"/>
      <c r="CY1328" s="7"/>
      <c r="CZ1328" s="7"/>
      <c r="DA1328" s="7"/>
      <c r="DB1328" s="7"/>
    </row>
    <row r="1329" spans="1:106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  <c r="CM1329" s="7"/>
      <c r="CN1329" s="7"/>
      <c r="CO1329" s="7"/>
      <c r="CP1329" s="7"/>
      <c r="CQ1329" s="7"/>
      <c r="CR1329" s="7"/>
      <c r="CS1329" s="7"/>
      <c r="CT1329" s="7"/>
      <c r="CU1329" s="7"/>
      <c r="CV1329" s="7"/>
      <c r="CW1329" s="7"/>
      <c r="CX1329" s="7"/>
      <c r="CY1329" s="7"/>
      <c r="CZ1329" s="7"/>
      <c r="DA1329" s="7"/>
      <c r="DB1329" s="7"/>
    </row>
    <row r="1330" spans="1:106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  <c r="CL1330" s="7"/>
      <c r="CM1330" s="7"/>
      <c r="CN1330" s="7"/>
      <c r="CO1330" s="7"/>
      <c r="CP1330" s="7"/>
      <c r="CQ1330" s="7"/>
      <c r="CR1330" s="7"/>
      <c r="CS1330" s="7"/>
      <c r="CT1330" s="7"/>
      <c r="CU1330" s="7"/>
      <c r="CV1330" s="7"/>
      <c r="CW1330" s="7"/>
      <c r="CX1330" s="7"/>
      <c r="CY1330" s="7"/>
      <c r="CZ1330" s="7"/>
      <c r="DA1330" s="7"/>
      <c r="DB1330" s="7"/>
    </row>
    <row r="1331" spans="1:106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  <c r="CL1331" s="7"/>
      <c r="CM1331" s="7"/>
      <c r="CN1331" s="7"/>
      <c r="CO1331" s="7"/>
      <c r="CP1331" s="7"/>
      <c r="CQ1331" s="7"/>
      <c r="CR1331" s="7"/>
      <c r="CS1331" s="7"/>
      <c r="CT1331" s="7"/>
      <c r="CU1331" s="7"/>
      <c r="CV1331" s="7"/>
      <c r="CW1331" s="7"/>
      <c r="CX1331" s="7"/>
      <c r="CY1331" s="7"/>
      <c r="CZ1331" s="7"/>
      <c r="DA1331" s="7"/>
      <c r="DB1331" s="7"/>
    </row>
    <row r="1332" spans="1:106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  <c r="CM1332" s="7"/>
      <c r="CN1332" s="7"/>
      <c r="CO1332" s="7"/>
      <c r="CP1332" s="7"/>
      <c r="CQ1332" s="7"/>
      <c r="CR1332" s="7"/>
      <c r="CS1332" s="7"/>
      <c r="CT1332" s="7"/>
      <c r="CU1332" s="7"/>
      <c r="CV1332" s="7"/>
      <c r="CW1332" s="7"/>
      <c r="CX1332" s="7"/>
      <c r="CY1332" s="7"/>
      <c r="CZ1332" s="7"/>
      <c r="DA1332" s="7"/>
      <c r="DB1332" s="7"/>
    </row>
    <row r="1333" spans="1:106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  <c r="CM1333" s="7"/>
      <c r="CN1333" s="7"/>
      <c r="CO1333" s="7"/>
      <c r="CP1333" s="7"/>
      <c r="CQ1333" s="7"/>
      <c r="CR1333" s="7"/>
      <c r="CS1333" s="7"/>
      <c r="CT1333" s="7"/>
      <c r="CU1333" s="7"/>
      <c r="CV1333" s="7"/>
      <c r="CW1333" s="7"/>
      <c r="CX1333" s="7"/>
      <c r="CY1333" s="7"/>
      <c r="CZ1333" s="7"/>
      <c r="DA1333" s="7"/>
      <c r="DB1333" s="7"/>
    </row>
    <row r="1334" spans="1:106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  <c r="CM1334" s="7"/>
      <c r="CN1334" s="7"/>
      <c r="CO1334" s="7"/>
      <c r="CP1334" s="7"/>
      <c r="CQ1334" s="7"/>
      <c r="CR1334" s="7"/>
      <c r="CS1334" s="7"/>
      <c r="CT1334" s="7"/>
      <c r="CU1334" s="7"/>
      <c r="CV1334" s="7"/>
      <c r="CW1334" s="7"/>
      <c r="CX1334" s="7"/>
      <c r="CY1334" s="7"/>
      <c r="CZ1334" s="7"/>
      <c r="DA1334" s="7"/>
      <c r="DB1334" s="7"/>
    </row>
    <row r="1335" spans="1:106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  <c r="CL1335" s="7"/>
      <c r="CM1335" s="7"/>
      <c r="CN1335" s="7"/>
      <c r="CO1335" s="7"/>
      <c r="CP1335" s="7"/>
      <c r="CQ1335" s="7"/>
      <c r="CR1335" s="7"/>
      <c r="CS1335" s="7"/>
      <c r="CT1335" s="7"/>
      <c r="CU1335" s="7"/>
      <c r="CV1335" s="7"/>
      <c r="CW1335" s="7"/>
      <c r="CX1335" s="7"/>
      <c r="CY1335" s="7"/>
      <c r="CZ1335" s="7"/>
      <c r="DA1335" s="7"/>
      <c r="DB1335" s="7"/>
    </row>
    <row r="1336" spans="1:106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  <c r="CL1336" s="7"/>
      <c r="CM1336" s="7"/>
      <c r="CN1336" s="7"/>
      <c r="CO1336" s="7"/>
      <c r="CP1336" s="7"/>
      <c r="CQ1336" s="7"/>
      <c r="CR1336" s="7"/>
      <c r="CS1336" s="7"/>
      <c r="CT1336" s="7"/>
      <c r="CU1336" s="7"/>
      <c r="CV1336" s="7"/>
      <c r="CW1336" s="7"/>
      <c r="CX1336" s="7"/>
      <c r="CY1336" s="7"/>
      <c r="CZ1336" s="7"/>
      <c r="DA1336" s="7"/>
      <c r="DB1336" s="7"/>
    </row>
    <row r="1337" spans="1:106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  <c r="CM1337" s="7"/>
      <c r="CN1337" s="7"/>
      <c r="CO1337" s="7"/>
      <c r="CP1337" s="7"/>
      <c r="CQ1337" s="7"/>
      <c r="CR1337" s="7"/>
      <c r="CS1337" s="7"/>
      <c r="CT1337" s="7"/>
      <c r="CU1337" s="7"/>
      <c r="CV1337" s="7"/>
      <c r="CW1337" s="7"/>
      <c r="CX1337" s="7"/>
      <c r="CY1337" s="7"/>
      <c r="CZ1337" s="7"/>
      <c r="DA1337" s="7"/>
      <c r="DB1337" s="7"/>
    </row>
    <row r="1338" spans="1:106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  <c r="CM1338" s="7"/>
      <c r="CN1338" s="7"/>
      <c r="CO1338" s="7"/>
      <c r="CP1338" s="7"/>
      <c r="CQ1338" s="7"/>
      <c r="CR1338" s="7"/>
      <c r="CS1338" s="7"/>
      <c r="CT1338" s="7"/>
      <c r="CU1338" s="7"/>
      <c r="CV1338" s="7"/>
      <c r="CW1338" s="7"/>
      <c r="CX1338" s="7"/>
      <c r="CY1338" s="7"/>
      <c r="CZ1338" s="7"/>
      <c r="DA1338" s="7"/>
      <c r="DB1338" s="7"/>
    </row>
    <row r="1339" spans="1:106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  <c r="CM1339" s="7"/>
      <c r="CN1339" s="7"/>
      <c r="CO1339" s="7"/>
      <c r="CP1339" s="7"/>
      <c r="CQ1339" s="7"/>
      <c r="CR1339" s="7"/>
      <c r="CS1339" s="7"/>
      <c r="CT1339" s="7"/>
      <c r="CU1339" s="7"/>
      <c r="CV1339" s="7"/>
      <c r="CW1339" s="7"/>
      <c r="CX1339" s="7"/>
      <c r="CY1339" s="7"/>
      <c r="CZ1339" s="7"/>
      <c r="DA1339" s="7"/>
      <c r="DB1339" s="7"/>
    </row>
    <row r="1340" spans="1:106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  <c r="CL1340" s="7"/>
      <c r="CM1340" s="7"/>
      <c r="CN1340" s="7"/>
      <c r="CO1340" s="7"/>
      <c r="CP1340" s="7"/>
      <c r="CQ1340" s="7"/>
      <c r="CR1340" s="7"/>
      <c r="CS1340" s="7"/>
      <c r="CT1340" s="7"/>
      <c r="CU1340" s="7"/>
      <c r="CV1340" s="7"/>
      <c r="CW1340" s="7"/>
      <c r="CX1340" s="7"/>
      <c r="CY1340" s="7"/>
      <c r="CZ1340" s="7"/>
      <c r="DA1340" s="7"/>
      <c r="DB1340" s="7"/>
    </row>
    <row r="1341" spans="1:106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  <c r="CM1341" s="7"/>
      <c r="CN1341" s="7"/>
      <c r="CO1341" s="7"/>
      <c r="CP1341" s="7"/>
      <c r="CQ1341" s="7"/>
      <c r="CR1341" s="7"/>
      <c r="CS1341" s="7"/>
      <c r="CT1341" s="7"/>
      <c r="CU1341" s="7"/>
      <c r="CV1341" s="7"/>
      <c r="CW1341" s="7"/>
      <c r="CX1341" s="7"/>
      <c r="CY1341" s="7"/>
      <c r="CZ1341" s="7"/>
      <c r="DA1341" s="7"/>
      <c r="DB1341" s="7"/>
    </row>
    <row r="1342" spans="1:106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  <c r="CL1342" s="7"/>
      <c r="CM1342" s="7"/>
      <c r="CN1342" s="7"/>
      <c r="CO1342" s="7"/>
      <c r="CP1342" s="7"/>
      <c r="CQ1342" s="7"/>
      <c r="CR1342" s="7"/>
      <c r="CS1342" s="7"/>
      <c r="CT1342" s="7"/>
      <c r="CU1342" s="7"/>
      <c r="CV1342" s="7"/>
      <c r="CW1342" s="7"/>
      <c r="CX1342" s="7"/>
      <c r="CY1342" s="7"/>
      <c r="CZ1342" s="7"/>
      <c r="DA1342" s="7"/>
      <c r="DB1342" s="7"/>
    </row>
    <row r="1343" spans="1:106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  <c r="CM1343" s="7"/>
      <c r="CN1343" s="7"/>
      <c r="CO1343" s="7"/>
      <c r="CP1343" s="7"/>
      <c r="CQ1343" s="7"/>
      <c r="CR1343" s="7"/>
      <c r="CS1343" s="7"/>
      <c r="CT1343" s="7"/>
      <c r="CU1343" s="7"/>
      <c r="CV1343" s="7"/>
      <c r="CW1343" s="7"/>
      <c r="CX1343" s="7"/>
      <c r="CY1343" s="7"/>
      <c r="CZ1343" s="7"/>
      <c r="DA1343" s="7"/>
      <c r="DB1343" s="7"/>
    </row>
    <row r="1344" spans="1:106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  <c r="CL1344" s="7"/>
      <c r="CM1344" s="7"/>
      <c r="CN1344" s="7"/>
      <c r="CO1344" s="7"/>
      <c r="CP1344" s="7"/>
      <c r="CQ1344" s="7"/>
      <c r="CR1344" s="7"/>
      <c r="CS1344" s="7"/>
      <c r="CT1344" s="7"/>
      <c r="CU1344" s="7"/>
      <c r="CV1344" s="7"/>
      <c r="CW1344" s="7"/>
      <c r="CX1344" s="7"/>
      <c r="CY1344" s="7"/>
      <c r="CZ1344" s="7"/>
      <c r="DA1344" s="7"/>
      <c r="DB1344" s="7"/>
    </row>
    <row r="1345" spans="1:106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  <c r="CK1345" s="7"/>
      <c r="CL1345" s="7"/>
      <c r="CM1345" s="7"/>
      <c r="CN1345" s="7"/>
      <c r="CO1345" s="7"/>
      <c r="CP1345" s="7"/>
      <c r="CQ1345" s="7"/>
      <c r="CR1345" s="7"/>
      <c r="CS1345" s="7"/>
      <c r="CT1345" s="7"/>
      <c r="CU1345" s="7"/>
      <c r="CV1345" s="7"/>
      <c r="CW1345" s="7"/>
      <c r="CX1345" s="7"/>
      <c r="CY1345" s="7"/>
      <c r="CZ1345" s="7"/>
      <c r="DA1345" s="7"/>
      <c r="DB1345" s="7"/>
    </row>
    <row r="1346" spans="1:106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  <c r="CK1346" s="7"/>
      <c r="CL1346" s="7"/>
      <c r="CM1346" s="7"/>
      <c r="CN1346" s="7"/>
      <c r="CO1346" s="7"/>
      <c r="CP1346" s="7"/>
      <c r="CQ1346" s="7"/>
      <c r="CR1346" s="7"/>
      <c r="CS1346" s="7"/>
      <c r="CT1346" s="7"/>
      <c r="CU1346" s="7"/>
      <c r="CV1346" s="7"/>
      <c r="CW1346" s="7"/>
      <c r="CX1346" s="7"/>
      <c r="CY1346" s="7"/>
      <c r="CZ1346" s="7"/>
      <c r="DA1346" s="7"/>
      <c r="DB1346" s="7"/>
    </row>
    <row r="1347" spans="1:106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  <c r="CK1347" s="7"/>
      <c r="CL1347" s="7"/>
      <c r="CM1347" s="7"/>
      <c r="CN1347" s="7"/>
      <c r="CO1347" s="7"/>
      <c r="CP1347" s="7"/>
      <c r="CQ1347" s="7"/>
      <c r="CR1347" s="7"/>
      <c r="CS1347" s="7"/>
      <c r="CT1347" s="7"/>
      <c r="CU1347" s="7"/>
      <c r="CV1347" s="7"/>
      <c r="CW1347" s="7"/>
      <c r="CX1347" s="7"/>
      <c r="CY1347" s="7"/>
      <c r="CZ1347" s="7"/>
      <c r="DA1347" s="7"/>
      <c r="DB1347" s="7"/>
    </row>
    <row r="1348" spans="1:106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  <c r="CK1348" s="7"/>
      <c r="CL1348" s="7"/>
      <c r="CM1348" s="7"/>
      <c r="CN1348" s="7"/>
      <c r="CO1348" s="7"/>
      <c r="CP1348" s="7"/>
      <c r="CQ1348" s="7"/>
      <c r="CR1348" s="7"/>
      <c r="CS1348" s="7"/>
      <c r="CT1348" s="7"/>
      <c r="CU1348" s="7"/>
      <c r="CV1348" s="7"/>
      <c r="CW1348" s="7"/>
      <c r="CX1348" s="7"/>
      <c r="CY1348" s="7"/>
      <c r="CZ1348" s="7"/>
      <c r="DA1348" s="7"/>
      <c r="DB1348" s="7"/>
    </row>
    <row r="1349" spans="1:106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  <c r="CK1349" s="7"/>
      <c r="CL1349" s="7"/>
      <c r="CM1349" s="7"/>
      <c r="CN1349" s="7"/>
      <c r="CO1349" s="7"/>
      <c r="CP1349" s="7"/>
      <c r="CQ1349" s="7"/>
      <c r="CR1349" s="7"/>
      <c r="CS1349" s="7"/>
      <c r="CT1349" s="7"/>
      <c r="CU1349" s="7"/>
      <c r="CV1349" s="7"/>
      <c r="CW1349" s="7"/>
      <c r="CX1349" s="7"/>
      <c r="CY1349" s="7"/>
      <c r="CZ1349" s="7"/>
      <c r="DA1349" s="7"/>
      <c r="DB1349" s="7"/>
    </row>
    <row r="1350" spans="1:106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  <c r="CK1350" s="7"/>
      <c r="CL1350" s="7"/>
      <c r="CM1350" s="7"/>
      <c r="CN1350" s="7"/>
      <c r="CO1350" s="7"/>
      <c r="CP1350" s="7"/>
      <c r="CQ1350" s="7"/>
      <c r="CR1350" s="7"/>
      <c r="CS1350" s="7"/>
      <c r="CT1350" s="7"/>
      <c r="CU1350" s="7"/>
      <c r="CV1350" s="7"/>
      <c r="CW1350" s="7"/>
      <c r="CX1350" s="7"/>
      <c r="CY1350" s="7"/>
      <c r="CZ1350" s="7"/>
      <c r="DA1350" s="7"/>
      <c r="DB1350" s="7"/>
    </row>
    <row r="1351" spans="1:106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  <c r="CL1351" s="7"/>
      <c r="CM1351" s="7"/>
      <c r="CN1351" s="7"/>
      <c r="CO1351" s="7"/>
      <c r="CP1351" s="7"/>
      <c r="CQ1351" s="7"/>
      <c r="CR1351" s="7"/>
      <c r="CS1351" s="7"/>
      <c r="CT1351" s="7"/>
      <c r="CU1351" s="7"/>
      <c r="CV1351" s="7"/>
      <c r="CW1351" s="7"/>
      <c r="CX1351" s="7"/>
      <c r="CY1351" s="7"/>
      <c r="CZ1351" s="7"/>
      <c r="DA1351" s="7"/>
      <c r="DB1351" s="7"/>
    </row>
    <row r="1352" spans="1:106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  <c r="CL1352" s="7"/>
      <c r="CM1352" s="7"/>
      <c r="CN1352" s="7"/>
      <c r="CO1352" s="7"/>
      <c r="CP1352" s="7"/>
      <c r="CQ1352" s="7"/>
      <c r="CR1352" s="7"/>
      <c r="CS1352" s="7"/>
      <c r="CT1352" s="7"/>
      <c r="CU1352" s="7"/>
      <c r="CV1352" s="7"/>
      <c r="CW1352" s="7"/>
      <c r="CX1352" s="7"/>
      <c r="CY1352" s="7"/>
      <c r="CZ1352" s="7"/>
      <c r="DA1352" s="7"/>
      <c r="DB1352" s="7"/>
    </row>
    <row r="1353" spans="1:106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  <c r="CL1353" s="7"/>
      <c r="CM1353" s="7"/>
      <c r="CN1353" s="7"/>
      <c r="CO1353" s="7"/>
      <c r="CP1353" s="7"/>
      <c r="CQ1353" s="7"/>
      <c r="CR1353" s="7"/>
      <c r="CS1353" s="7"/>
      <c r="CT1353" s="7"/>
      <c r="CU1353" s="7"/>
      <c r="CV1353" s="7"/>
      <c r="CW1353" s="7"/>
      <c r="CX1353" s="7"/>
      <c r="CY1353" s="7"/>
      <c r="CZ1353" s="7"/>
      <c r="DA1353" s="7"/>
      <c r="DB1353" s="7"/>
    </row>
    <row r="1354" spans="1:106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  <c r="CL1354" s="7"/>
      <c r="CM1354" s="7"/>
      <c r="CN1354" s="7"/>
      <c r="CO1354" s="7"/>
      <c r="CP1354" s="7"/>
      <c r="CQ1354" s="7"/>
      <c r="CR1354" s="7"/>
      <c r="CS1354" s="7"/>
      <c r="CT1354" s="7"/>
      <c r="CU1354" s="7"/>
      <c r="CV1354" s="7"/>
      <c r="CW1354" s="7"/>
      <c r="CX1354" s="7"/>
      <c r="CY1354" s="7"/>
      <c r="CZ1354" s="7"/>
      <c r="DA1354" s="7"/>
      <c r="DB1354" s="7"/>
    </row>
    <row r="1355" spans="1:106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  <c r="CL1355" s="7"/>
      <c r="CM1355" s="7"/>
      <c r="CN1355" s="7"/>
      <c r="CO1355" s="7"/>
      <c r="CP1355" s="7"/>
      <c r="CQ1355" s="7"/>
      <c r="CR1355" s="7"/>
      <c r="CS1355" s="7"/>
      <c r="CT1355" s="7"/>
      <c r="CU1355" s="7"/>
      <c r="CV1355" s="7"/>
      <c r="CW1355" s="7"/>
      <c r="CX1355" s="7"/>
      <c r="CY1355" s="7"/>
      <c r="CZ1355" s="7"/>
      <c r="DA1355" s="7"/>
      <c r="DB1355" s="7"/>
    </row>
    <row r="1356" spans="1:106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  <c r="CL1356" s="7"/>
      <c r="CM1356" s="7"/>
      <c r="CN1356" s="7"/>
      <c r="CO1356" s="7"/>
      <c r="CP1356" s="7"/>
      <c r="CQ1356" s="7"/>
      <c r="CR1356" s="7"/>
      <c r="CS1356" s="7"/>
      <c r="CT1356" s="7"/>
      <c r="CU1356" s="7"/>
      <c r="CV1356" s="7"/>
      <c r="CW1356" s="7"/>
      <c r="CX1356" s="7"/>
      <c r="CY1356" s="7"/>
      <c r="CZ1356" s="7"/>
      <c r="DA1356" s="7"/>
      <c r="DB1356" s="7"/>
    </row>
    <row r="1357" spans="1:106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  <c r="CL1357" s="7"/>
      <c r="CM1357" s="7"/>
      <c r="CN1357" s="7"/>
      <c r="CO1357" s="7"/>
      <c r="CP1357" s="7"/>
      <c r="CQ1357" s="7"/>
      <c r="CR1357" s="7"/>
      <c r="CS1357" s="7"/>
      <c r="CT1357" s="7"/>
      <c r="CU1357" s="7"/>
      <c r="CV1357" s="7"/>
      <c r="CW1357" s="7"/>
      <c r="CX1357" s="7"/>
      <c r="CY1357" s="7"/>
      <c r="CZ1357" s="7"/>
      <c r="DA1357" s="7"/>
      <c r="DB1357" s="7"/>
    </row>
    <row r="1358" spans="1:106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  <c r="CL1358" s="7"/>
      <c r="CM1358" s="7"/>
      <c r="CN1358" s="7"/>
      <c r="CO1358" s="7"/>
      <c r="CP1358" s="7"/>
      <c r="CQ1358" s="7"/>
      <c r="CR1358" s="7"/>
      <c r="CS1358" s="7"/>
      <c r="CT1358" s="7"/>
      <c r="CU1358" s="7"/>
      <c r="CV1358" s="7"/>
      <c r="CW1358" s="7"/>
      <c r="CX1358" s="7"/>
      <c r="CY1358" s="7"/>
      <c r="CZ1358" s="7"/>
      <c r="DA1358" s="7"/>
      <c r="DB1358" s="7"/>
    </row>
    <row r="1359" spans="1:106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  <c r="CK1359" s="7"/>
      <c r="CL1359" s="7"/>
      <c r="CM1359" s="7"/>
      <c r="CN1359" s="7"/>
      <c r="CO1359" s="7"/>
      <c r="CP1359" s="7"/>
      <c r="CQ1359" s="7"/>
      <c r="CR1359" s="7"/>
      <c r="CS1359" s="7"/>
      <c r="CT1359" s="7"/>
      <c r="CU1359" s="7"/>
      <c r="CV1359" s="7"/>
      <c r="CW1359" s="7"/>
      <c r="CX1359" s="7"/>
      <c r="CY1359" s="7"/>
      <c r="CZ1359" s="7"/>
      <c r="DA1359" s="7"/>
      <c r="DB1359" s="7"/>
    </row>
    <row r="1360" spans="1:106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  <c r="CM1360" s="7"/>
      <c r="CN1360" s="7"/>
      <c r="CO1360" s="7"/>
      <c r="CP1360" s="7"/>
      <c r="CQ1360" s="7"/>
      <c r="CR1360" s="7"/>
      <c r="CS1360" s="7"/>
      <c r="CT1360" s="7"/>
      <c r="CU1360" s="7"/>
      <c r="CV1360" s="7"/>
      <c r="CW1360" s="7"/>
      <c r="CX1360" s="7"/>
      <c r="CY1360" s="7"/>
      <c r="CZ1360" s="7"/>
      <c r="DA1360" s="7"/>
      <c r="DB1360" s="7"/>
    </row>
    <row r="1361" spans="1:106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  <c r="CL1361" s="7"/>
      <c r="CM1361" s="7"/>
      <c r="CN1361" s="7"/>
      <c r="CO1361" s="7"/>
      <c r="CP1361" s="7"/>
      <c r="CQ1361" s="7"/>
      <c r="CR1361" s="7"/>
      <c r="CS1361" s="7"/>
      <c r="CT1361" s="7"/>
      <c r="CU1361" s="7"/>
      <c r="CV1361" s="7"/>
      <c r="CW1361" s="7"/>
      <c r="CX1361" s="7"/>
      <c r="CY1361" s="7"/>
      <c r="CZ1361" s="7"/>
      <c r="DA1361" s="7"/>
      <c r="DB1361" s="7"/>
    </row>
    <row r="1362" spans="1:106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  <c r="CM1362" s="7"/>
      <c r="CN1362" s="7"/>
      <c r="CO1362" s="7"/>
      <c r="CP1362" s="7"/>
      <c r="CQ1362" s="7"/>
      <c r="CR1362" s="7"/>
      <c r="CS1362" s="7"/>
      <c r="CT1362" s="7"/>
      <c r="CU1362" s="7"/>
      <c r="CV1362" s="7"/>
      <c r="CW1362" s="7"/>
      <c r="CX1362" s="7"/>
      <c r="CY1362" s="7"/>
      <c r="CZ1362" s="7"/>
      <c r="DA1362" s="7"/>
      <c r="DB1362" s="7"/>
    </row>
    <row r="1363" spans="1:106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  <c r="CL1363" s="7"/>
      <c r="CM1363" s="7"/>
      <c r="CN1363" s="7"/>
      <c r="CO1363" s="7"/>
      <c r="CP1363" s="7"/>
      <c r="CQ1363" s="7"/>
      <c r="CR1363" s="7"/>
      <c r="CS1363" s="7"/>
      <c r="CT1363" s="7"/>
      <c r="CU1363" s="7"/>
      <c r="CV1363" s="7"/>
      <c r="CW1363" s="7"/>
      <c r="CX1363" s="7"/>
      <c r="CY1363" s="7"/>
      <c r="CZ1363" s="7"/>
      <c r="DA1363" s="7"/>
      <c r="DB1363" s="7"/>
    </row>
    <row r="1364" spans="1:106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  <c r="CK1364" s="7"/>
      <c r="CL1364" s="7"/>
      <c r="CM1364" s="7"/>
      <c r="CN1364" s="7"/>
      <c r="CO1364" s="7"/>
      <c r="CP1364" s="7"/>
      <c r="CQ1364" s="7"/>
      <c r="CR1364" s="7"/>
      <c r="CS1364" s="7"/>
      <c r="CT1364" s="7"/>
      <c r="CU1364" s="7"/>
      <c r="CV1364" s="7"/>
      <c r="CW1364" s="7"/>
      <c r="CX1364" s="7"/>
      <c r="CY1364" s="7"/>
      <c r="CZ1364" s="7"/>
      <c r="DA1364" s="7"/>
      <c r="DB1364" s="7"/>
    </row>
    <row r="1365" spans="1:106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  <c r="CL1365" s="7"/>
      <c r="CM1365" s="7"/>
      <c r="CN1365" s="7"/>
      <c r="CO1365" s="7"/>
      <c r="CP1365" s="7"/>
      <c r="CQ1365" s="7"/>
      <c r="CR1365" s="7"/>
      <c r="CS1365" s="7"/>
      <c r="CT1365" s="7"/>
      <c r="CU1365" s="7"/>
      <c r="CV1365" s="7"/>
      <c r="CW1365" s="7"/>
      <c r="CX1365" s="7"/>
      <c r="CY1365" s="7"/>
      <c r="CZ1365" s="7"/>
      <c r="DA1365" s="7"/>
      <c r="DB1365" s="7"/>
    </row>
    <row r="1366" spans="1:106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  <c r="CL1366" s="7"/>
      <c r="CM1366" s="7"/>
      <c r="CN1366" s="7"/>
      <c r="CO1366" s="7"/>
      <c r="CP1366" s="7"/>
      <c r="CQ1366" s="7"/>
      <c r="CR1366" s="7"/>
      <c r="CS1366" s="7"/>
      <c r="CT1366" s="7"/>
      <c r="CU1366" s="7"/>
      <c r="CV1366" s="7"/>
      <c r="CW1366" s="7"/>
      <c r="CX1366" s="7"/>
      <c r="CY1366" s="7"/>
      <c r="CZ1366" s="7"/>
      <c r="DA1366" s="7"/>
      <c r="DB1366" s="7"/>
    </row>
    <row r="1367" spans="1:106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  <c r="CK1367" s="7"/>
      <c r="CL1367" s="7"/>
      <c r="CM1367" s="7"/>
      <c r="CN1367" s="7"/>
      <c r="CO1367" s="7"/>
      <c r="CP1367" s="7"/>
      <c r="CQ1367" s="7"/>
      <c r="CR1367" s="7"/>
      <c r="CS1367" s="7"/>
      <c r="CT1367" s="7"/>
      <c r="CU1367" s="7"/>
      <c r="CV1367" s="7"/>
      <c r="CW1367" s="7"/>
      <c r="CX1367" s="7"/>
      <c r="CY1367" s="7"/>
      <c r="CZ1367" s="7"/>
      <c r="DA1367" s="7"/>
      <c r="DB1367" s="7"/>
    </row>
    <row r="1368" spans="1:106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  <c r="CK1368" s="7"/>
      <c r="CL1368" s="7"/>
      <c r="CM1368" s="7"/>
      <c r="CN1368" s="7"/>
      <c r="CO1368" s="7"/>
      <c r="CP1368" s="7"/>
      <c r="CQ1368" s="7"/>
      <c r="CR1368" s="7"/>
      <c r="CS1368" s="7"/>
      <c r="CT1368" s="7"/>
      <c r="CU1368" s="7"/>
      <c r="CV1368" s="7"/>
      <c r="CW1368" s="7"/>
      <c r="CX1368" s="7"/>
      <c r="CY1368" s="7"/>
      <c r="CZ1368" s="7"/>
      <c r="DA1368" s="7"/>
      <c r="DB1368" s="7"/>
    </row>
    <row r="1369" spans="1:106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  <c r="CK1369" s="7"/>
      <c r="CL1369" s="7"/>
      <c r="CM1369" s="7"/>
      <c r="CN1369" s="7"/>
      <c r="CO1369" s="7"/>
      <c r="CP1369" s="7"/>
      <c r="CQ1369" s="7"/>
      <c r="CR1369" s="7"/>
      <c r="CS1369" s="7"/>
      <c r="CT1369" s="7"/>
      <c r="CU1369" s="7"/>
      <c r="CV1369" s="7"/>
      <c r="CW1369" s="7"/>
      <c r="CX1369" s="7"/>
      <c r="CY1369" s="7"/>
      <c r="CZ1369" s="7"/>
      <c r="DA1369" s="7"/>
      <c r="DB1369" s="7"/>
    </row>
    <row r="1370" spans="1:106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  <c r="CK1370" s="7"/>
      <c r="CL1370" s="7"/>
      <c r="CM1370" s="7"/>
      <c r="CN1370" s="7"/>
      <c r="CO1370" s="7"/>
      <c r="CP1370" s="7"/>
      <c r="CQ1370" s="7"/>
      <c r="CR1370" s="7"/>
      <c r="CS1370" s="7"/>
      <c r="CT1370" s="7"/>
      <c r="CU1370" s="7"/>
      <c r="CV1370" s="7"/>
      <c r="CW1370" s="7"/>
      <c r="CX1370" s="7"/>
      <c r="CY1370" s="7"/>
      <c r="CZ1370" s="7"/>
      <c r="DA1370" s="7"/>
      <c r="DB1370" s="7"/>
    </row>
    <row r="1371" spans="1:106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  <c r="CK1371" s="7"/>
      <c r="CL1371" s="7"/>
      <c r="CM1371" s="7"/>
      <c r="CN1371" s="7"/>
      <c r="CO1371" s="7"/>
      <c r="CP1371" s="7"/>
      <c r="CQ1371" s="7"/>
      <c r="CR1371" s="7"/>
      <c r="CS1371" s="7"/>
      <c r="CT1371" s="7"/>
      <c r="CU1371" s="7"/>
      <c r="CV1371" s="7"/>
      <c r="CW1371" s="7"/>
      <c r="CX1371" s="7"/>
      <c r="CY1371" s="7"/>
      <c r="CZ1371" s="7"/>
      <c r="DA1371" s="7"/>
      <c r="DB1371" s="7"/>
    </row>
    <row r="1372" spans="1:106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  <c r="CK1372" s="7"/>
      <c r="CL1372" s="7"/>
      <c r="CM1372" s="7"/>
      <c r="CN1372" s="7"/>
      <c r="CO1372" s="7"/>
      <c r="CP1372" s="7"/>
      <c r="CQ1372" s="7"/>
      <c r="CR1372" s="7"/>
      <c r="CS1372" s="7"/>
      <c r="CT1372" s="7"/>
      <c r="CU1372" s="7"/>
      <c r="CV1372" s="7"/>
      <c r="CW1372" s="7"/>
      <c r="CX1372" s="7"/>
      <c r="CY1372" s="7"/>
      <c r="CZ1372" s="7"/>
      <c r="DA1372" s="7"/>
      <c r="DB1372" s="7"/>
    </row>
    <row r="1373" spans="1:106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  <c r="CK1373" s="7"/>
      <c r="CL1373" s="7"/>
      <c r="CM1373" s="7"/>
      <c r="CN1373" s="7"/>
      <c r="CO1373" s="7"/>
      <c r="CP1373" s="7"/>
      <c r="CQ1373" s="7"/>
      <c r="CR1373" s="7"/>
      <c r="CS1373" s="7"/>
      <c r="CT1373" s="7"/>
      <c r="CU1373" s="7"/>
      <c r="CV1373" s="7"/>
      <c r="CW1373" s="7"/>
      <c r="CX1373" s="7"/>
      <c r="CY1373" s="7"/>
      <c r="CZ1373" s="7"/>
      <c r="DA1373" s="7"/>
      <c r="DB1373" s="7"/>
    </row>
    <row r="1374" spans="1:106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  <c r="CK1374" s="7"/>
      <c r="CL1374" s="7"/>
      <c r="CM1374" s="7"/>
      <c r="CN1374" s="7"/>
      <c r="CO1374" s="7"/>
      <c r="CP1374" s="7"/>
      <c r="CQ1374" s="7"/>
      <c r="CR1374" s="7"/>
      <c r="CS1374" s="7"/>
      <c r="CT1374" s="7"/>
      <c r="CU1374" s="7"/>
      <c r="CV1374" s="7"/>
      <c r="CW1374" s="7"/>
      <c r="CX1374" s="7"/>
      <c r="CY1374" s="7"/>
      <c r="CZ1374" s="7"/>
      <c r="DA1374" s="7"/>
      <c r="DB1374" s="7"/>
    </row>
    <row r="1375" spans="1:106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  <c r="CK1375" s="7"/>
      <c r="CL1375" s="7"/>
      <c r="CM1375" s="7"/>
      <c r="CN1375" s="7"/>
      <c r="CO1375" s="7"/>
      <c r="CP1375" s="7"/>
      <c r="CQ1375" s="7"/>
      <c r="CR1375" s="7"/>
      <c r="CS1375" s="7"/>
      <c r="CT1375" s="7"/>
      <c r="CU1375" s="7"/>
      <c r="CV1375" s="7"/>
      <c r="CW1375" s="7"/>
      <c r="CX1375" s="7"/>
      <c r="CY1375" s="7"/>
      <c r="CZ1375" s="7"/>
      <c r="DA1375" s="7"/>
      <c r="DB1375" s="7"/>
    </row>
    <row r="1376" spans="1:106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  <c r="CL1376" s="7"/>
      <c r="CM1376" s="7"/>
      <c r="CN1376" s="7"/>
      <c r="CO1376" s="7"/>
      <c r="CP1376" s="7"/>
      <c r="CQ1376" s="7"/>
      <c r="CR1376" s="7"/>
      <c r="CS1376" s="7"/>
      <c r="CT1376" s="7"/>
      <c r="CU1376" s="7"/>
      <c r="CV1376" s="7"/>
      <c r="CW1376" s="7"/>
      <c r="CX1376" s="7"/>
      <c r="CY1376" s="7"/>
      <c r="CZ1376" s="7"/>
      <c r="DA1376" s="7"/>
      <c r="DB1376" s="7"/>
    </row>
    <row r="1377" spans="1:106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  <c r="CL1377" s="7"/>
      <c r="CM1377" s="7"/>
      <c r="CN1377" s="7"/>
      <c r="CO1377" s="7"/>
      <c r="CP1377" s="7"/>
      <c r="CQ1377" s="7"/>
      <c r="CR1377" s="7"/>
      <c r="CS1377" s="7"/>
      <c r="CT1377" s="7"/>
      <c r="CU1377" s="7"/>
      <c r="CV1377" s="7"/>
      <c r="CW1377" s="7"/>
      <c r="CX1377" s="7"/>
      <c r="CY1377" s="7"/>
      <c r="CZ1377" s="7"/>
      <c r="DA1377" s="7"/>
      <c r="DB1377" s="7"/>
    </row>
    <row r="1378" spans="1:106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  <c r="CK1378" s="7"/>
      <c r="CL1378" s="7"/>
      <c r="CM1378" s="7"/>
      <c r="CN1378" s="7"/>
      <c r="CO1378" s="7"/>
      <c r="CP1378" s="7"/>
      <c r="CQ1378" s="7"/>
      <c r="CR1378" s="7"/>
      <c r="CS1378" s="7"/>
      <c r="CT1378" s="7"/>
      <c r="CU1378" s="7"/>
      <c r="CV1378" s="7"/>
      <c r="CW1378" s="7"/>
      <c r="CX1378" s="7"/>
      <c r="CY1378" s="7"/>
      <c r="CZ1378" s="7"/>
      <c r="DA1378" s="7"/>
      <c r="DB1378" s="7"/>
    </row>
    <row r="1379" spans="1:106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  <c r="CK1379" s="7"/>
      <c r="CL1379" s="7"/>
      <c r="CM1379" s="7"/>
      <c r="CN1379" s="7"/>
      <c r="CO1379" s="7"/>
      <c r="CP1379" s="7"/>
      <c r="CQ1379" s="7"/>
      <c r="CR1379" s="7"/>
      <c r="CS1379" s="7"/>
      <c r="CT1379" s="7"/>
      <c r="CU1379" s="7"/>
      <c r="CV1379" s="7"/>
      <c r="CW1379" s="7"/>
      <c r="CX1379" s="7"/>
      <c r="CY1379" s="7"/>
      <c r="CZ1379" s="7"/>
      <c r="DA1379" s="7"/>
      <c r="DB1379" s="7"/>
    </row>
    <row r="1380" spans="1:106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  <c r="CL1380" s="7"/>
      <c r="CM1380" s="7"/>
      <c r="CN1380" s="7"/>
      <c r="CO1380" s="7"/>
      <c r="CP1380" s="7"/>
      <c r="CQ1380" s="7"/>
      <c r="CR1380" s="7"/>
      <c r="CS1380" s="7"/>
      <c r="CT1380" s="7"/>
      <c r="CU1380" s="7"/>
      <c r="CV1380" s="7"/>
      <c r="CW1380" s="7"/>
      <c r="CX1380" s="7"/>
      <c r="CY1380" s="7"/>
      <c r="CZ1380" s="7"/>
      <c r="DA1380" s="7"/>
      <c r="DB1380" s="7"/>
    </row>
    <row r="1381" spans="1:106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  <c r="CK1381" s="7"/>
      <c r="CL1381" s="7"/>
      <c r="CM1381" s="7"/>
      <c r="CN1381" s="7"/>
      <c r="CO1381" s="7"/>
      <c r="CP1381" s="7"/>
      <c r="CQ1381" s="7"/>
      <c r="CR1381" s="7"/>
      <c r="CS1381" s="7"/>
      <c r="CT1381" s="7"/>
      <c r="CU1381" s="7"/>
      <c r="CV1381" s="7"/>
      <c r="CW1381" s="7"/>
      <c r="CX1381" s="7"/>
      <c r="CY1381" s="7"/>
      <c r="CZ1381" s="7"/>
      <c r="DA1381" s="7"/>
      <c r="DB1381" s="7"/>
    </row>
    <row r="1382" spans="1:106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  <c r="CL1382" s="7"/>
      <c r="CM1382" s="7"/>
      <c r="CN1382" s="7"/>
      <c r="CO1382" s="7"/>
      <c r="CP1382" s="7"/>
      <c r="CQ1382" s="7"/>
      <c r="CR1382" s="7"/>
      <c r="CS1382" s="7"/>
      <c r="CT1382" s="7"/>
      <c r="CU1382" s="7"/>
      <c r="CV1382" s="7"/>
      <c r="CW1382" s="7"/>
      <c r="CX1382" s="7"/>
      <c r="CY1382" s="7"/>
      <c r="CZ1382" s="7"/>
      <c r="DA1382" s="7"/>
      <c r="DB1382" s="7"/>
    </row>
    <row r="1383" spans="1:106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  <c r="CL1383" s="7"/>
      <c r="CM1383" s="7"/>
      <c r="CN1383" s="7"/>
      <c r="CO1383" s="7"/>
      <c r="CP1383" s="7"/>
      <c r="CQ1383" s="7"/>
      <c r="CR1383" s="7"/>
      <c r="CS1383" s="7"/>
      <c r="CT1383" s="7"/>
      <c r="CU1383" s="7"/>
      <c r="CV1383" s="7"/>
      <c r="CW1383" s="7"/>
      <c r="CX1383" s="7"/>
      <c r="CY1383" s="7"/>
      <c r="CZ1383" s="7"/>
      <c r="DA1383" s="7"/>
      <c r="DB1383" s="7"/>
    </row>
    <row r="1384" spans="1:106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  <c r="CL1384" s="7"/>
      <c r="CM1384" s="7"/>
      <c r="CN1384" s="7"/>
      <c r="CO1384" s="7"/>
      <c r="CP1384" s="7"/>
      <c r="CQ1384" s="7"/>
      <c r="CR1384" s="7"/>
      <c r="CS1384" s="7"/>
      <c r="CT1384" s="7"/>
      <c r="CU1384" s="7"/>
      <c r="CV1384" s="7"/>
      <c r="CW1384" s="7"/>
      <c r="CX1384" s="7"/>
      <c r="CY1384" s="7"/>
      <c r="CZ1384" s="7"/>
      <c r="DA1384" s="7"/>
      <c r="DB1384" s="7"/>
    </row>
    <row r="1385" spans="1:106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  <c r="CK1385" s="7"/>
      <c r="CL1385" s="7"/>
      <c r="CM1385" s="7"/>
      <c r="CN1385" s="7"/>
      <c r="CO1385" s="7"/>
      <c r="CP1385" s="7"/>
      <c r="CQ1385" s="7"/>
      <c r="CR1385" s="7"/>
      <c r="CS1385" s="7"/>
      <c r="CT1385" s="7"/>
      <c r="CU1385" s="7"/>
      <c r="CV1385" s="7"/>
      <c r="CW1385" s="7"/>
      <c r="CX1385" s="7"/>
      <c r="CY1385" s="7"/>
      <c r="CZ1385" s="7"/>
      <c r="DA1385" s="7"/>
      <c r="DB1385" s="7"/>
    </row>
    <row r="1386" spans="1:106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  <c r="CL1386" s="7"/>
      <c r="CM1386" s="7"/>
      <c r="CN1386" s="7"/>
      <c r="CO1386" s="7"/>
      <c r="CP1386" s="7"/>
      <c r="CQ1386" s="7"/>
      <c r="CR1386" s="7"/>
      <c r="CS1386" s="7"/>
      <c r="CT1386" s="7"/>
      <c r="CU1386" s="7"/>
      <c r="CV1386" s="7"/>
      <c r="CW1386" s="7"/>
      <c r="CX1386" s="7"/>
      <c r="CY1386" s="7"/>
      <c r="CZ1386" s="7"/>
      <c r="DA1386" s="7"/>
      <c r="DB1386" s="7"/>
    </row>
    <row r="1387" spans="1:106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  <c r="CK1387" s="7"/>
      <c r="CL1387" s="7"/>
      <c r="CM1387" s="7"/>
      <c r="CN1387" s="7"/>
      <c r="CO1387" s="7"/>
      <c r="CP1387" s="7"/>
      <c r="CQ1387" s="7"/>
      <c r="CR1387" s="7"/>
      <c r="CS1387" s="7"/>
      <c r="CT1387" s="7"/>
      <c r="CU1387" s="7"/>
      <c r="CV1387" s="7"/>
      <c r="CW1387" s="7"/>
      <c r="CX1387" s="7"/>
      <c r="CY1387" s="7"/>
      <c r="CZ1387" s="7"/>
      <c r="DA1387" s="7"/>
      <c r="DB1387" s="7"/>
    </row>
    <row r="1388" spans="1:106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  <c r="CM1388" s="7"/>
      <c r="CN1388" s="7"/>
      <c r="CO1388" s="7"/>
      <c r="CP1388" s="7"/>
      <c r="CQ1388" s="7"/>
      <c r="CR1388" s="7"/>
      <c r="CS1388" s="7"/>
      <c r="CT1388" s="7"/>
      <c r="CU1388" s="7"/>
      <c r="CV1388" s="7"/>
      <c r="CW1388" s="7"/>
      <c r="CX1388" s="7"/>
      <c r="CY1388" s="7"/>
      <c r="CZ1388" s="7"/>
      <c r="DA1388" s="7"/>
      <c r="DB1388" s="7"/>
    </row>
    <row r="1389" spans="1:106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  <c r="CK1389" s="7"/>
      <c r="CL1389" s="7"/>
      <c r="CM1389" s="7"/>
      <c r="CN1389" s="7"/>
      <c r="CO1389" s="7"/>
      <c r="CP1389" s="7"/>
      <c r="CQ1389" s="7"/>
      <c r="CR1389" s="7"/>
      <c r="CS1389" s="7"/>
      <c r="CT1389" s="7"/>
      <c r="CU1389" s="7"/>
      <c r="CV1389" s="7"/>
      <c r="CW1389" s="7"/>
      <c r="CX1389" s="7"/>
      <c r="CY1389" s="7"/>
      <c r="CZ1389" s="7"/>
      <c r="DA1389" s="7"/>
      <c r="DB1389" s="7"/>
    </row>
    <row r="1390" spans="1:106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  <c r="CL1390" s="7"/>
      <c r="CM1390" s="7"/>
      <c r="CN1390" s="7"/>
      <c r="CO1390" s="7"/>
      <c r="CP1390" s="7"/>
      <c r="CQ1390" s="7"/>
      <c r="CR1390" s="7"/>
      <c r="CS1390" s="7"/>
      <c r="CT1390" s="7"/>
      <c r="CU1390" s="7"/>
      <c r="CV1390" s="7"/>
      <c r="CW1390" s="7"/>
      <c r="CX1390" s="7"/>
      <c r="CY1390" s="7"/>
      <c r="CZ1390" s="7"/>
      <c r="DA1390" s="7"/>
      <c r="DB1390" s="7"/>
    </row>
    <row r="1391" spans="1:106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  <c r="CK1391" s="7"/>
      <c r="CL1391" s="7"/>
      <c r="CM1391" s="7"/>
      <c r="CN1391" s="7"/>
      <c r="CO1391" s="7"/>
      <c r="CP1391" s="7"/>
      <c r="CQ1391" s="7"/>
      <c r="CR1391" s="7"/>
      <c r="CS1391" s="7"/>
      <c r="CT1391" s="7"/>
      <c r="CU1391" s="7"/>
      <c r="CV1391" s="7"/>
      <c r="CW1391" s="7"/>
      <c r="CX1391" s="7"/>
      <c r="CY1391" s="7"/>
      <c r="CZ1391" s="7"/>
      <c r="DA1391" s="7"/>
      <c r="DB1391" s="7"/>
    </row>
    <row r="1392" spans="1:106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  <c r="CL1392" s="7"/>
      <c r="CM1392" s="7"/>
      <c r="CN1392" s="7"/>
      <c r="CO1392" s="7"/>
      <c r="CP1392" s="7"/>
      <c r="CQ1392" s="7"/>
      <c r="CR1392" s="7"/>
      <c r="CS1392" s="7"/>
      <c r="CT1392" s="7"/>
      <c r="CU1392" s="7"/>
      <c r="CV1392" s="7"/>
      <c r="CW1392" s="7"/>
      <c r="CX1392" s="7"/>
      <c r="CY1392" s="7"/>
      <c r="CZ1392" s="7"/>
      <c r="DA1392" s="7"/>
      <c r="DB1392" s="7"/>
    </row>
    <row r="1393" spans="1:106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  <c r="CK1393" s="7"/>
      <c r="CL1393" s="7"/>
      <c r="CM1393" s="7"/>
      <c r="CN1393" s="7"/>
      <c r="CO1393" s="7"/>
      <c r="CP1393" s="7"/>
      <c r="CQ1393" s="7"/>
      <c r="CR1393" s="7"/>
      <c r="CS1393" s="7"/>
      <c r="CT1393" s="7"/>
      <c r="CU1393" s="7"/>
      <c r="CV1393" s="7"/>
      <c r="CW1393" s="7"/>
      <c r="CX1393" s="7"/>
      <c r="CY1393" s="7"/>
      <c r="CZ1393" s="7"/>
      <c r="DA1393" s="7"/>
      <c r="DB1393" s="7"/>
    </row>
    <row r="1394" spans="1:106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  <c r="CL1394" s="7"/>
      <c r="CM1394" s="7"/>
      <c r="CN1394" s="7"/>
      <c r="CO1394" s="7"/>
      <c r="CP1394" s="7"/>
      <c r="CQ1394" s="7"/>
      <c r="CR1394" s="7"/>
      <c r="CS1394" s="7"/>
      <c r="CT1394" s="7"/>
      <c r="CU1394" s="7"/>
      <c r="CV1394" s="7"/>
      <c r="CW1394" s="7"/>
      <c r="CX1394" s="7"/>
      <c r="CY1394" s="7"/>
      <c r="CZ1394" s="7"/>
      <c r="DA1394" s="7"/>
      <c r="DB1394" s="7"/>
    </row>
    <row r="1395" spans="1:106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  <c r="CK1395" s="7"/>
      <c r="CL1395" s="7"/>
      <c r="CM1395" s="7"/>
      <c r="CN1395" s="7"/>
      <c r="CO1395" s="7"/>
      <c r="CP1395" s="7"/>
      <c r="CQ1395" s="7"/>
      <c r="CR1395" s="7"/>
      <c r="CS1395" s="7"/>
      <c r="CT1395" s="7"/>
      <c r="CU1395" s="7"/>
      <c r="CV1395" s="7"/>
      <c r="CW1395" s="7"/>
      <c r="CX1395" s="7"/>
      <c r="CY1395" s="7"/>
      <c r="CZ1395" s="7"/>
      <c r="DA1395" s="7"/>
      <c r="DB1395" s="7"/>
    </row>
    <row r="1396" spans="1:106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  <c r="CL1396" s="7"/>
      <c r="CM1396" s="7"/>
      <c r="CN1396" s="7"/>
      <c r="CO1396" s="7"/>
      <c r="CP1396" s="7"/>
      <c r="CQ1396" s="7"/>
      <c r="CR1396" s="7"/>
      <c r="CS1396" s="7"/>
      <c r="CT1396" s="7"/>
      <c r="CU1396" s="7"/>
      <c r="CV1396" s="7"/>
      <c r="CW1396" s="7"/>
      <c r="CX1396" s="7"/>
      <c r="CY1396" s="7"/>
      <c r="CZ1396" s="7"/>
      <c r="DA1396" s="7"/>
      <c r="DB1396" s="7"/>
    </row>
    <row r="1397" spans="1:106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  <c r="CK1397" s="7"/>
      <c r="CL1397" s="7"/>
      <c r="CM1397" s="7"/>
      <c r="CN1397" s="7"/>
      <c r="CO1397" s="7"/>
      <c r="CP1397" s="7"/>
      <c r="CQ1397" s="7"/>
      <c r="CR1397" s="7"/>
      <c r="CS1397" s="7"/>
      <c r="CT1397" s="7"/>
      <c r="CU1397" s="7"/>
      <c r="CV1397" s="7"/>
      <c r="CW1397" s="7"/>
      <c r="CX1397" s="7"/>
      <c r="CY1397" s="7"/>
      <c r="CZ1397" s="7"/>
      <c r="DA1397" s="7"/>
      <c r="DB1397" s="7"/>
    </row>
    <row r="1398" spans="1:106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  <c r="CL1398" s="7"/>
      <c r="CM1398" s="7"/>
      <c r="CN1398" s="7"/>
      <c r="CO1398" s="7"/>
      <c r="CP1398" s="7"/>
      <c r="CQ1398" s="7"/>
      <c r="CR1398" s="7"/>
      <c r="CS1398" s="7"/>
      <c r="CT1398" s="7"/>
      <c r="CU1398" s="7"/>
      <c r="CV1398" s="7"/>
      <c r="CW1398" s="7"/>
      <c r="CX1398" s="7"/>
      <c r="CY1398" s="7"/>
      <c r="CZ1398" s="7"/>
      <c r="DA1398" s="7"/>
      <c r="DB1398" s="7"/>
    </row>
    <row r="1399" spans="1:106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  <c r="CK1399" s="7"/>
      <c r="CL1399" s="7"/>
      <c r="CM1399" s="7"/>
      <c r="CN1399" s="7"/>
      <c r="CO1399" s="7"/>
      <c r="CP1399" s="7"/>
      <c r="CQ1399" s="7"/>
      <c r="CR1399" s="7"/>
      <c r="CS1399" s="7"/>
      <c r="CT1399" s="7"/>
      <c r="CU1399" s="7"/>
      <c r="CV1399" s="7"/>
      <c r="CW1399" s="7"/>
      <c r="CX1399" s="7"/>
      <c r="CY1399" s="7"/>
      <c r="CZ1399" s="7"/>
      <c r="DA1399" s="7"/>
      <c r="DB1399" s="7"/>
    </row>
    <row r="1400" spans="1:106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  <c r="CK1400" s="7"/>
      <c r="CL1400" s="7"/>
      <c r="CM1400" s="7"/>
      <c r="CN1400" s="7"/>
      <c r="CO1400" s="7"/>
      <c r="CP1400" s="7"/>
      <c r="CQ1400" s="7"/>
      <c r="CR1400" s="7"/>
      <c r="CS1400" s="7"/>
      <c r="CT1400" s="7"/>
      <c r="CU1400" s="7"/>
      <c r="CV1400" s="7"/>
      <c r="CW1400" s="7"/>
      <c r="CX1400" s="7"/>
      <c r="CY1400" s="7"/>
      <c r="CZ1400" s="7"/>
      <c r="DA1400" s="7"/>
      <c r="DB1400" s="7"/>
    </row>
    <row r="1401" spans="1:106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  <c r="CL1401" s="7"/>
      <c r="CM1401" s="7"/>
      <c r="CN1401" s="7"/>
      <c r="CO1401" s="7"/>
      <c r="CP1401" s="7"/>
      <c r="CQ1401" s="7"/>
      <c r="CR1401" s="7"/>
      <c r="CS1401" s="7"/>
      <c r="CT1401" s="7"/>
      <c r="CU1401" s="7"/>
      <c r="CV1401" s="7"/>
      <c r="CW1401" s="7"/>
      <c r="CX1401" s="7"/>
      <c r="CY1401" s="7"/>
      <c r="CZ1401" s="7"/>
      <c r="DA1401" s="7"/>
      <c r="DB1401" s="7"/>
    </row>
    <row r="1402" spans="1:106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  <c r="CL1402" s="7"/>
      <c r="CM1402" s="7"/>
      <c r="CN1402" s="7"/>
      <c r="CO1402" s="7"/>
      <c r="CP1402" s="7"/>
      <c r="CQ1402" s="7"/>
      <c r="CR1402" s="7"/>
      <c r="CS1402" s="7"/>
      <c r="CT1402" s="7"/>
      <c r="CU1402" s="7"/>
      <c r="CV1402" s="7"/>
      <c r="CW1402" s="7"/>
      <c r="CX1402" s="7"/>
      <c r="CY1402" s="7"/>
      <c r="CZ1402" s="7"/>
      <c r="DA1402" s="7"/>
      <c r="DB1402" s="7"/>
    </row>
    <row r="1403" spans="1:106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  <c r="CK1403" s="7"/>
      <c r="CL1403" s="7"/>
      <c r="CM1403" s="7"/>
      <c r="CN1403" s="7"/>
      <c r="CO1403" s="7"/>
      <c r="CP1403" s="7"/>
      <c r="CQ1403" s="7"/>
      <c r="CR1403" s="7"/>
      <c r="CS1403" s="7"/>
      <c r="CT1403" s="7"/>
      <c r="CU1403" s="7"/>
      <c r="CV1403" s="7"/>
      <c r="CW1403" s="7"/>
      <c r="CX1403" s="7"/>
      <c r="CY1403" s="7"/>
      <c r="CZ1403" s="7"/>
      <c r="DA1403" s="7"/>
      <c r="DB1403" s="7"/>
    </row>
    <row r="1404" spans="1:106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  <c r="CL1404" s="7"/>
      <c r="CM1404" s="7"/>
      <c r="CN1404" s="7"/>
      <c r="CO1404" s="7"/>
      <c r="CP1404" s="7"/>
      <c r="CQ1404" s="7"/>
      <c r="CR1404" s="7"/>
      <c r="CS1404" s="7"/>
      <c r="CT1404" s="7"/>
      <c r="CU1404" s="7"/>
      <c r="CV1404" s="7"/>
      <c r="CW1404" s="7"/>
      <c r="CX1404" s="7"/>
      <c r="CY1404" s="7"/>
      <c r="CZ1404" s="7"/>
      <c r="DA1404" s="7"/>
      <c r="DB1404" s="7"/>
    </row>
    <row r="1405" spans="1:106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  <c r="CK1405" s="7"/>
      <c r="CL1405" s="7"/>
      <c r="CM1405" s="7"/>
      <c r="CN1405" s="7"/>
      <c r="CO1405" s="7"/>
      <c r="CP1405" s="7"/>
      <c r="CQ1405" s="7"/>
      <c r="CR1405" s="7"/>
      <c r="CS1405" s="7"/>
      <c r="CT1405" s="7"/>
      <c r="CU1405" s="7"/>
      <c r="CV1405" s="7"/>
      <c r="CW1405" s="7"/>
      <c r="CX1405" s="7"/>
      <c r="CY1405" s="7"/>
      <c r="CZ1405" s="7"/>
      <c r="DA1405" s="7"/>
      <c r="DB1405" s="7"/>
    </row>
    <row r="1406" spans="1:106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  <c r="CL1406" s="7"/>
      <c r="CM1406" s="7"/>
      <c r="CN1406" s="7"/>
      <c r="CO1406" s="7"/>
      <c r="CP1406" s="7"/>
      <c r="CQ1406" s="7"/>
      <c r="CR1406" s="7"/>
      <c r="CS1406" s="7"/>
      <c r="CT1406" s="7"/>
      <c r="CU1406" s="7"/>
      <c r="CV1406" s="7"/>
      <c r="CW1406" s="7"/>
      <c r="CX1406" s="7"/>
      <c r="CY1406" s="7"/>
      <c r="CZ1406" s="7"/>
      <c r="DA1406" s="7"/>
      <c r="DB1406" s="7"/>
    </row>
    <row r="1407" spans="1:106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  <c r="CK1407" s="7"/>
      <c r="CL1407" s="7"/>
      <c r="CM1407" s="7"/>
      <c r="CN1407" s="7"/>
      <c r="CO1407" s="7"/>
      <c r="CP1407" s="7"/>
      <c r="CQ1407" s="7"/>
      <c r="CR1407" s="7"/>
      <c r="CS1407" s="7"/>
      <c r="CT1407" s="7"/>
      <c r="CU1407" s="7"/>
      <c r="CV1407" s="7"/>
      <c r="CW1407" s="7"/>
      <c r="CX1407" s="7"/>
      <c r="CY1407" s="7"/>
      <c r="CZ1407" s="7"/>
      <c r="DA1407" s="7"/>
      <c r="DB1407" s="7"/>
    </row>
    <row r="1408" spans="1:106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  <c r="CL1408" s="7"/>
      <c r="CM1408" s="7"/>
      <c r="CN1408" s="7"/>
      <c r="CO1408" s="7"/>
      <c r="CP1408" s="7"/>
      <c r="CQ1408" s="7"/>
      <c r="CR1408" s="7"/>
      <c r="CS1408" s="7"/>
      <c r="CT1408" s="7"/>
      <c r="CU1408" s="7"/>
      <c r="CV1408" s="7"/>
      <c r="CW1408" s="7"/>
      <c r="CX1408" s="7"/>
      <c r="CY1408" s="7"/>
      <c r="CZ1408" s="7"/>
      <c r="DA1408" s="7"/>
      <c r="DB1408" s="7"/>
    </row>
    <row r="1409" spans="1:106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  <c r="CK1409" s="7"/>
      <c r="CL1409" s="7"/>
      <c r="CM1409" s="7"/>
      <c r="CN1409" s="7"/>
      <c r="CO1409" s="7"/>
      <c r="CP1409" s="7"/>
      <c r="CQ1409" s="7"/>
      <c r="CR1409" s="7"/>
      <c r="CS1409" s="7"/>
      <c r="CT1409" s="7"/>
      <c r="CU1409" s="7"/>
      <c r="CV1409" s="7"/>
      <c r="CW1409" s="7"/>
      <c r="CX1409" s="7"/>
      <c r="CY1409" s="7"/>
      <c r="CZ1409" s="7"/>
      <c r="DA1409" s="7"/>
      <c r="DB1409" s="7"/>
    </row>
    <row r="1410" spans="1:106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  <c r="CL1410" s="7"/>
      <c r="CM1410" s="7"/>
      <c r="CN1410" s="7"/>
      <c r="CO1410" s="7"/>
      <c r="CP1410" s="7"/>
      <c r="CQ1410" s="7"/>
      <c r="CR1410" s="7"/>
      <c r="CS1410" s="7"/>
      <c r="CT1410" s="7"/>
      <c r="CU1410" s="7"/>
      <c r="CV1410" s="7"/>
      <c r="CW1410" s="7"/>
      <c r="CX1410" s="7"/>
      <c r="CY1410" s="7"/>
      <c r="CZ1410" s="7"/>
      <c r="DA1410" s="7"/>
      <c r="DB1410" s="7"/>
    </row>
    <row r="1411" spans="1:106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  <c r="CK1411" s="7"/>
      <c r="CL1411" s="7"/>
      <c r="CM1411" s="7"/>
      <c r="CN1411" s="7"/>
      <c r="CO1411" s="7"/>
      <c r="CP1411" s="7"/>
      <c r="CQ1411" s="7"/>
      <c r="CR1411" s="7"/>
      <c r="CS1411" s="7"/>
      <c r="CT1411" s="7"/>
      <c r="CU1411" s="7"/>
      <c r="CV1411" s="7"/>
      <c r="CW1411" s="7"/>
      <c r="CX1411" s="7"/>
      <c r="CY1411" s="7"/>
      <c r="CZ1411" s="7"/>
      <c r="DA1411" s="7"/>
      <c r="DB1411" s="7"/>
    </row>
    <row r="1412" spans="1:106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  <c r="CL1412" s="7"/>
      <c r="CM1412" s="7"/>
      <c r="CN1412" s="7"/>
      <c r="CO1412" s="7"/>
      <c r="CP1412" s="7"/>
      <c r="CQ1412" s="7"/>
      <c r="CR1412" s="7"/>
      <c r="CS1412" s="7"/>
      <c r="CT1412" s="7"/>
      <c r="CU1412" s="7"/>
      <c r="CV1412" s="7"/>
      <c r="CW1412" s="7"/>
      <c r="CX1412" s="7"/>
      <c r="CY1412" s="7"/>
      <c r="CZ1412" s="7"/>
      <c r="DA1412" s="7"/>
      <c r="DB1412" s="7"/>
    </row>
    <row r="1413" spans="1:106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  <c r="CK1413" s="7"/>
      <c r="CL1413" s="7"/>
      <c r="CM1413" s="7"/>
      <c r="CN1413" s="7"/>
      <c r="CO1413" s="7"/>
      <c r="CP1413" s="7"/>
      <c r="CQ1413" s="7"/>
      <c r="CR1413" s="7"/>
      <c r="CS1413" s="7"/>
      <c r="CT1413" s="7"/>
      <c r="CU1413" s="7"/>
      <c r="CV1413" s="7"/>
      <c r="CW1413" s="7"/>
      <c r="CX1413" s="7"/>
      <c r="CY1413" s="7"/>
      <c r="CZ1413" s="7"/>
      <c r="DA1413" s="7"/>
      <c r="DB1413" s="7"/>
    </row>
    <row r="1414" spans="1:106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  <c r="CL1414" s="7"/>
      <c r="CM1414" s="7"/>
      <c r="CN1414" s="7"/>
      <c r="CO1414" s="7"/>
      <c r="CP1414" s="7"/>
      <c r="CQ1414" s="7"/>
      <c r="CR1414" s="7"/>
      <c r="CS1414" s="7"/>
      <c r="CT1414" s="7"/>
      <c r="CU1414" s="7"/>
      <c r="CV1414" s="7"/>
      <c r="CW1414" s="7"/>
      <c r="CX1414" s="7"/>
      <c r="CY1414" s="7"/>
      <c r="CZ1414" s="7"/>
      <c r="DA1414" s="7"/>
      <c r="DB1414" s="7"/>
    </row>
    <row r="1415" spans="1:106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  <c r="CK1415" s="7"/>
      <c r="CL1415" s="7"/>
      <c r="CM1415" s="7"/>
      <c r="CN1415" s="7"/>
      <c r="CO1415" s="7"/>
      <c r="CP1415" s="7"/>
      <c r="CQ1415" s="7"/>
      <c r="CR1415" s="7"/>
      <c r="CS1415" s="7"/>
      <c r="CT1415" s="7"/>
      <c r="CU1415" s="7"/>
      <c r="CV1415" s="7"/>
      <c r="CW1415" s="7"/>
      <c r="CX1415" s="7"/>
      <c r="CY1415" s="7"/>
      <c r="CZ1415" s="7"/>
      <c r="DA1415" s="7"/>
      <c r="DB1415" s="7"/>
    </row>
    <row r="1416" spans="1:106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  <c r="CL1416" s="7"/>
      <c r="CM1416" s="7"/>
      <c r="CN1416" s="7"/>
      <c r="CO1416" s="7"/>
      <c r="CP1416" s="7"/>
      <c r="CQ1416" s="7"/>
      <c r="CR1416" s="7"/>
      <c r="CS1416" s="7"/>
      <c r="CT1416" s="7"/>
      <c r="CU1416" s="7"/>
      <c r="CV1416" s="7"/>
      <c r="CW1416" s="7"/>
      <c r="CX1416" s="7"/>
      <c r="CY1416" s="7"/>
      <c r="CZ1416" s="7"/>
      <c r="DA1416" s="7"/>
      <c r="DB1416" s="7"/>
    </row>
    <row r="1417" spans="1:106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  <c r="CK1417" s="7"/>
      <c r="CL1417" s="7"/>
      <c r="CM1417" s="7"/>
      <c r="CN1417" s="7"/>
      <c r="CO1417" s="7"/>
      <c r="CP1417" s="7"/>
      <c r="CQ1417" s="7"/>
      <c r="CR1417" s="7"/>
      <c r="CS1417" s="7"/>
      <c r="CT1417" s="7"/>
      <c r="CU1417" s="7"/>
      <c r="CV1417" s="7"/>
      <c r="CW1417" s="7"/>
      <c r="CX1417" s="7"/>
      <c r="CY1417" s="7"/>
      <c r="CZ1417" s="7"/>
      <c r="DA1417" s="7"/>
      <c r="DB1417" s="7"/>
    </row>
    <row r="1418" spans="1:106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  <c r="CL1418" s="7"/>
      <c r="CM1418" s="7"/>
      <c r="CN1418" s="7"/>
      <c r="CO1418" s="7"/>
      <c r="CP1418" s="7"/>
      <c r="CQ1418" s="7"/>
      <c r="CR1418" s="7"/>
      <c r="CS1418" s="7"/>
      <c r="CT1418" s="7"/>
      <c r="CU1418" s="7"/>
      <c r="CV1418" s="7"/>
      <c r="CW1418" s="7"/>
      <c r="CX1418" s="7"/>
      <c r="CY1418" s="7"/>
      <c r="CZ1418" s="7"/>
      <c r="DA1418" s="7"/>
      <c r="DB1418" s="7"/>
    </row>
    <row r="1419" spans="1:106"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  <c r="CK1419" s="7"/>
      <c r="CL1419" s="7"/>
      <c r="CM1419" s="7"/>
      <c r="CN1419" s="7"/>
      <c r="CO1419" s="7"/>
      <c r="CP1419" s="7"/>
      <c r="CQ1419" s="7"/>
      <c r="CR1419" s="7"/>
      <c r="CS1419" s="7"/>
      <c r="CT1419" s="7"/>
      <c r="CU1419" s="7"/>
      <c r="CV1419" s="7"/>
      <c r="CW1419" s="7"/>
      <c r="CX1419" s="7"/>
      <c r="CY1419" s="7"/>
      <c r="CZ1419" s="7"/>
      <c r="DA1419" s="7"/>
      <c r="DB1419" s="7"/>
    </row>
    <row r="1420" spans="1:106"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  <c r="CL1420" s="7"/>
      <c r="CM1420" s="7"/>
      <c r="CN1420" s="7"/>
      <c r="CO1420" s="7"/>
      <c r="CP1420" s="7"/>
      <c r="CQ1420" s="7"/>
      <c r="CR1420" s="7"/>
      <c r="CS1420" s="7"/>
      <c r="CT1420" s="7"/>
      <c r="CU1420" s="7"/>
      <c r="CV1420" s="7"/>
      <c r="CW1420" s="7"/>
      <c r="CX1420" s="7"/>
      <c r="CY1420" s="7"/>
      <c r="CZ1420" s="7"/>
      <c r="DA1420" s="7"/>
      <c r="DB1420" s="7"/>
    </row>
    <row r="1421" spans="1:106"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  <c r="CK1421" s="7"/>
      <c r="CL1421" s="7"/>
      <c r="CM1421" s="7"/>
      <c r="CN1421" s="7"/>
      <c r="CO1421" s="7"/>
      <c r="CP1421" s="7"/>
      <c r="CQ1421" s="7"/>
      <c r="CR1421" s="7"/>
      <c r="CS1421" s="7"/>
      <c r="CT1421" s="7"/>
      <c r="CU1421" s="7"/>
      <c r="CV1421" s="7"/>
      <c r="CW1421" s="7"/>
      <c r="CX1421" s="7"/>
      <c r="CY1421" s="7"/>
      <c r="CZ1421" s="7"/>
      <c r="DA1421" s="7"/>
      <c r="DB1421" s="7"/>
    </row>
    <row r="1422" spans="1:106"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  <c r="CL1422" s="7"/>
      <c r="CM1422" s="7"/>
      <c r="CN1422" s="7"/>
      <c r="CO1422" s="7"/>
      <c r="CP1422" s="7"/>
      <c r="CQ1422" s="7"/>
      <c r="CR1422" s="7"/>
      <c r="CS1422" s="7"/>
      <c r="CT1422" s="7"/>
      <c r="CU1422" s="7"/>
      <c r="CV1422" s="7"/>
      <c r="CW1422" s="7"/>
      <c r="CX1422" s="7"/>
      <c r="CY1422" s="7"/>
      <c r="CZ1422" s="7"/>
      <c r="DA1422" s="7"/>
      <c r="DB1422" s="7"/>
    </row>
    <row r="1423" spans="1:106"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  <c r="CK1423" s="7"/>
      <c r="CL1423" s="7"/>
      <c r="CM1423" s="7"/>
      <c r="CN1423" s="7"/>
      <c r="CO1423" s="7"/>
      <c r="CP1423" s="7"/>
      <c r="CQ1423" s="7"/>
      <c r="CR1423" s="7"/>
      <c r="CS1423" s="7"/>
      <c r="CT1423" s="7"/>
      <c r="CU1423" s="7"/>
      <c r="CV1423" s="7"/>
      <c r="CW1423" s="7"/>
      <c r="CX1423" s="7"/>
      <c r="CY1423" s="7"/>
      <c r="CZ1423" s="7"/>
      <c r="DA1423" s="7"/>
      <c r="DB1423" s="7"/>
    </row>
    <row r="1424" spans="1:106"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  <c r="CL1424" s="7"/>
      <c r="CM1424" s="7"/>
      <c r="CN1424" s="7"/>
      <c r="CO1424" s="7"/>
      <c r="CP1424" s="7"/>
      <c r="CQ1424" s="7"/>
      <c r="CR1424" s="7"/>
      <c r="CS1424" s="7"/>
      <c r="CT1424" s="7"/>
      <c r="CU1424" s="7"/>
      <c r="CV1424" s="7"/>
      <c r="CW1424" s="7"/>
      <c r="CX1424" s="7"/>
      <c r="CY1424" s="7"/>
      <c r="CZ1424" s="7"/>
      <c r="DA1424" s="7"/>
      <c r="DB1424" s="7"/>
    </row>
    <row r="1425" spans="22:106"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  <c r="CK1425" s="7"/>
      <c r="CL1425" s="7"/>
      <c r="CM1425" s="7"/>
      <c r="CN1425" s="7"/>
      <c r="CO1425" s="7"/>
      <c r="CP1425" s="7"/>
      <c r="CQ1425" s="7"/>
      <c r="CR1425" s="7"/>
      <c r="CS1425" s="7"/>
      <c r="CT1425" s="7"/>
      <c r="CU1425" s="7"/>
      <c r="CV1425" s="7"/>
      <c r="CW1425" s="7"/>
      <c r="CX1425" s="7"/>
      <c r="CY1425" s="7"/>
      <c r="CZ1425" s="7"/>
      <c r="DA1425" s="7"/>
      <c r="DB1425" s="7"/>
    </row>
    <row r="1426" spans="22:106"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  <c r="CL1426" s="7"/>
      <c r="CM1426" s="7"/>
      <c r="CN1426" s="7"/>
      <c r="CO1426" s="7"/>
      <c r="CP1426" s="7"/>
      <c r="CQ1426" s="7"/>
      <c r="CR1426" s="7"/>
      <c r="CS1426" s="7"/>
      <c r="CT1426" s="7"/>
      <c r="CU1426" s="7"/>
      <c r="CV1426" s="7"/>
      <c r="CW1426" s="7"/>
      <c r="CX1426" s="7"/>
      <c r="CY1426" s="7"/>
      <c r="CZ1426" s="7"/>
      <c r="DA1426" s="7"/>
      <c r="DB1426" s="7"/>
    </row>
    <row r="1427" spans="22:106"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  <c r="CK1427" s="7"/>
      <c r="CL1427" s="7"/>
      <c r="CM1427" s="7"/>
      <c r="CN1427" s="7"/>
      <c r="CO1427" s="7"/>
      <c r="CP1427" s="7"/>
      <c r="CQ1427" s="7"/>
      <c r="CR1427" s="7"/>
      <c r="CS1427" s="7"/>
      <c r="CT1427" s="7"/>
      <c r="CU1427" s="7"/>
      <c r="CV1427" s="7"/>
      <c r="CW1427" s="7"/>
      <c r="CX1427" s="7"/>
      <c r="CY1427" s="7"/>
      <c r="CZ1427" s="7"/>
      <c r="DA1427" s="7"/>
      <c r="DB1427" s="7"/>
    </row>
    <row r="1428" spans="22:106"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  <c r="CL1428" s="7"/>
      <c r="CM1428" s="7"/>
      <c r="CN1428" s="7"/>
      <c r="CO1428" s="7"/>
      <c r="CP1428" s="7"/>
      <c r="CQ1428" s="7"/>
      <c r="CR1428" s="7"/>
      <c r="CS1428" s="7"/>
      <c r="CT1428" s="7"/>
      <c r="CU1428" s="7"/>
      <c r="CV1428" s="7"/>
      <c r="CW1428" s="7"/>
      <c r="CX1428" s="7"/>
      <c r="CY1428" s="7"/>
      <c r="CZ1428" s="7"/>
      <c r="DA1428" s="7"/>
      <c r="DB1428" s="7"/>
    </row>
    <row r="1429" spans="22:106"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  <c r="CK1429" s="7"/>
      <c r="CL1429" s="7"/>
      <c r="CM1429" s="7"/>
      <c r="CN1429" s="7"/>
      <c r="CO1429" s="7"/>
      <c r="CP1429" s="7"/>
      <c r="CQ1429" s="7"/>
      <c r="CR1429" s="7"/>
      <c r="CS1429" s="7"/>
      <c r="CT1429" s="7"/>
      <c r="CU1429" s="7"/>
      <c r="CV1429" s="7"/>
      <c r="CW1429" s="7"/>
      <c r="CX1429" s="7"/>
      <c r="CY1429" s="7"/>
      <c r="CZ1429" s="7"/>
      <c r="DA1429" s="7"/>
      <c r="DB1429" s="7"/>
    </row>
    <row r="1430" spans="22:106"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  <c r="CL1430" s="7"/>
      <c r="CM1430" s="7"/>
      <c r="CN1430" s="7"/>
      <c r="CO1430" s="7"/>
      <c r="CP1430" s="7"/>
      <c r="CQ1430" s="7"/>
      <c r="CR1430" s="7"/>
      <c r="CS1430" s="7"/>
      <c r="CT1430" s="7"/>
      <c r="CU1430" s="7"/>
      <c r="CV1430" s="7"/>
      <c r="CW1430" s="7"/>
      <c r="CX1430" s="7"/>
      <c r="CY1430" s="7"/>
      <c r="CZ1430" s="7"/>
      <c r="DA1430" s="7"/>
      <c r="DB1430" s="7"/>
    </row>
    <row r="1431" spans="22:106"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  <c r="CK1431" s="7"/>
      <c r="CL1431" s="7"/>
      <c r="CM1431" s="7"/>
      <c r="CN1431" s="7"/>
      <c r="CO1431" s="7"/>
      <c r="CP1431" s="7"/>
      <c r="CQ1431" s="7"/>
      <c r="CR1431" s="7"/>
      <c r="CS1431" s="7"/>
      <c r="CT1431" s="7"/>
      <c r="CU1431" s="7"/>
      <c r="CV1431" s="7"/>
      <c r="CW1431" s="7"/>
      <c r="CX1431" s="7"/>
      <c r="CY1431" s="7"/>
      <c r="CZ1431" s="7"/>
      <c r="DA1431" s="7"/>
      <c r="DB1431" s="7"/>
    </row>
    <row r="1432" spans="22:106"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  <c r="CL1432" s="7"/>
      <c r="CM1432" s="7"/>
      <c r="CN1432" s="7"/>
      <c r="CO1432" s="7"/>
      <c r="CP1432" s="7"/>
      <c r="CQ1432" s="7"/>
      <c r="CR1432" s="7"/>
      <c r="CS1432" s="7"/>
      <c r="CT1432" s="7"/>
      <c r="CU1432" s="7"/>
      <c r="CV1432" s="7"/>
      <c r="CW1432" s="7"/>
      <c r="CX1432" s="7"/>
      <c r="CY1432" s="7"/>
      <c r="CZ1432" s="7"/>
      <c r="DA1432" s="7"/>
      <c r="DB1432" s="7"/>
    </row>
    <row r="1433" spans="22:106"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  <c r="CK1433" s="7"/>
      <c r="CL1433" s="7"/>
      <c r="CM1433" s="7"/>
      <c r="CN1433" s="7"/>
      <c r="CO1433" s="7"/>
      <c r="CP1433" s="7"/>
      <c r="CQ1433" s="7"/>
      <c r="CR1433" s="7"/>
      <c r="CS1433" s="7"/>
      <c r="CT1433" s="7"/>
      <c r="CU1433" s="7"/>
      <c r="CV1433" s="7"/>
      <c r="CW1433" s="7"/>
      <c r="CX1433" s="7"/>
      <c r="CY1433" s="7"/>
      <c r="CZ1433" s="7"/>
      <c r="DA1433" s="7"/>
      <c r="DB1433" s="7"/>
    </row>
    <row r="1434" spans="22:106"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  <c r="CL1434" s="7"/>
      <c r="CM1434" s="7"/>
      <c r="CN1434" s="7"/>
      <c r="CO1434" s="7"/>
      <c r="CP1434" s="7"/>
      <c r="CQ1434" s="7"/>
      <c r="CR1434" s="7"/>
      <c r="CS1434" s="7"/>
      <c r="CT1434" s="7"/>
      <c r="CU1434" s="7"/>
      <c r="CV1434" s="7"/>
      <c r="CW1434" s="7"/>
      <c r="CX1434" s="7"/>
      <c r="CY1434" s="7"/>
      <c r="CZ1434" s="7"/>
      <c r="DA1434" s="7"/>
      <c r="DB1434" s="7"/>
    </row>
    <row r="1435" spans="22:106"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  <c r="CK1435" s="7"/>
      <c r="CL1435" s="7"/>
      <c r="CM1435" s="7"/>
      <c r="CN1435" s="7"/>
      <c r="CO1435" s="7"/>
      <c r="CP1435" s="7"/>
      <c r="CQ1435" s="7"/>
      <c r="CR1435" s="7"/>
      <c r="CS1435" s="7"/>
      <c r="CT1435" s="7"/>
      <c r="CU1435" s="7"/>
      <c r="CV1435" s="7"/>
      <c r="CW1435" s="7"/>
      <c r="CX1435" s="7"/>
      <c r="CY1435" s="7"/>
      <c r="CZ1435" s="7"/>
      <c r="DA1435" s="7"/>
      <c r="DB1435" s="7"/>
    </row>
    <row r="1436" spans="22:106"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  <c r="CL1436" s="7"/>
      <c r="CM1436" s="7"/>
      <c r="CN1436" s="7"/>
      <c r="CO1436" s="7"/>
      <c r="CP1436" s="7"/>
      <c r="CQ1436" s="7"/>
      <c r="CR1436" s="7"/>
      <c r="CS1436" s="7"/>
      <c r="CT1436" s="7"/>
      <c r="CU1436" s="7"/>
      <c r="CV1436" s="7"/>
      <c r="CW1436" s="7"/>
      <c r="CX1436" s="7"/>
      <c r="CY1436" s="7"/>
      <c r="CZ1436" s="7"/>
      <c r="DA1436" s="7"/>
      <c r="DB1436" s="7"/>
    </row>
    <row r="1437" spans="22:106"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  <c r="CL1437" s="7"/>
      <c r="CM1437" s="7"/>
      <c r="CN1437" s="7"/>
      <c r="CO1437" s="7"/>
      <c r="CP1437" s="7"/>
      <c r="CQ1437" s="7"/>
      <c r="CR1437" s="7"/>
      <c r="CS1437" s="7"/>
      <c r="CT1437" s="7"/>
      <c r="CU1437" s="7"/>
      <c r="CV1437" s="7"/>
      <c r="CW1437" s="7"/>
      <c r="CX1437" s="7"/>
      <c r="CY1437" s="7"/>
      <c r="CZ1437" s="7"/>
      <c r="DA1437" s="7"/>
      <c r="DB1437" s="7"/>
    </row>
    <row r="1438" spans="22:106"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  <c r="CL1438" s="7"/>
      <c r="CM1438" s="7"/>
      <c r="CN1438" s="7"/>
      <c r="CO1438" s="7"/>
      <c r="CP1438" s="7"/>
      <c r="CQ1438" s="7"/>
      <c r="CR1438" s="7"/>
      <c r="CS1438" s="7"/>
      <c r="CT1438" s="7"/>
      <c r="CU1438" s="7"/>
      <c r="CV1438" s="7"/>
      <c r="CW1438" s="7"/>
      <c r="CX1438" s="7"/>
      <c r="CY1438" s="7"/>
      <c r="CZ1438" s="7"/>
      <c r="DA1438" s="7"/>
      <c r="DB1438" s="7"/>
    </row>
    <row r="1439" spans="22:106"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  <c r="CK1439" s="7"/>
      <c r="CL1439" s="7"/>
      <c r="CM1439" s="7"/>
      <c r="CN1439" s="7"/>
      <c r="CO1439" s="7"/>
      <c r="CP1439" s="7"/>
      <c r="CQ1439" s="7"/>
      <c r="CR1439" s="7"/>
      <c r="CS1439" s="7"/>
      <c r="CT1439" s="7"/>
      <c r="CU1439" s="7"/>
      <c r="CV1439" s="7"/>
      <c r="CW1439" s="7"/>
      <c r="CX1439" s="7"/>
      <c r="CY1439" s="7"/>
      <c r="CZ1439" s="7"/>
      <c r="DA1439" s="7"/>
      <c r="DB1439" s="7"/>
    </row>
    <row r="1440" spans="22:106"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  <c r="CL1440" s="7"/>
      <c r="CM1440" s="7"/>
      <c r="CN1440" s="7"/>
      <c r="CO1440" s="7"/>
      <c r="CP1440" s="7"/>
      <c r="CQ1440" s="7"/>
      <c r="CR1440" s="7"/>
      <c r="CS1440" s="7"/>
      <c r="CT1440" s="7"/>
      <c r="CU1440" s="7"/>
      <c r="CV1440" s="7"/>
      <c r="CW1440" s="7"/>
      <c r="CX1440" s="7"/>
      <c r="CY1440" s="7"/>
      <c r="CZ1440" s="7"/>
      <c r="DA1440" s="7"/>
      <c r="DB1440" s="7"/>
    </row>
    <row r="1441" spans="22:106"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  <c r="CK1441" s="7"/>
      <c r="CL1441" s="7"/>
      <c r="CM1441" s="7"/>
      <c r="CN1441" s="7"/>
      <c r="CO1441" s="7"/>
      <c r="CP1441" s="7"/>
      <c r="CQ1441" s="7"/>
      <c r="CR1441" s="7"/>
      <c r="CS1441" s="7"/>
      <c r="CT1441" s="7"/>
      <c r="CU1441" s="7"/>
      <c r="CV1441" s="7"/>
      <c r="CW1441" s="7"/>
      <c r="CX1441" s="7"/>
      <c r="CY1441" s="7"/>
      <c r="CZ1441" s="7"/>
      <c r="DA1441" s="7"/>
      <c r="DB1441" s="7"/>
    </row>
    <row r="1442" spans="22:106"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  <c r="CL1442" s="7"/>
      <c r="CM1442" s="7"/>
      <c r="CN1442" s="7"/>
      <c r="CO1442" s="7"/>
      <c r="CP1442" s="7"/>
      <c r="CQ1442" s="7"/>
      <c r="CR1442" s="7"/>
      <c r="CS1442" s="7"/>
      <c r="CT1442" s="7"/>
      <c r="CU1442" s="7"/>
      <c r="CV1442" s="7"/>
      <c r="CW1442" s="7"/>
      <c r="CX1442" s="7"/>
      <c r="CY1442" s="7"/>
      <c r="CZ1442" s="7"/>
      <c r="DA1442" s="7"/>
      <c r="DB1442" s="7"/>
    </row>
    <row r="1443" spans="22:106"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  <c r="CK1443" s="7"/>
      <c r="CL1443" s="7"/>
      <c r="CM1443" s="7"/>
      <c r="CN1443" s="7"/>
      <c r="CO1443" s="7"/>
      <c r="CP1443" s="7"/>
      <c r="CQ1443" s="7"/>
      <c r="CR1443" s="7"/>
      <c r="CS1443" s="7"/>
      <c r="CT1443" s="7"/>
      <c r="CU1443" s="7"/>
      <c r="CV1443" s="7"/>
      <c r="CW1443" s="7"/>
      <c r="CX1443" s="7"/>
      <c r="CY1443" s="7"/>
      <c r="CZ1443" s="7"/>
      <c r="DA1443" s="7"/>
      <c r="DB1443" s="7"/>
    </row>
    <row r="1444" spans="22:106"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  <c r="CL1444" s="7"/>
      <c r="CM1444" s="7"/>
      <c r="CN1444" s="7"/>
      <c r="CO1444" s="7"/>
      <c r="CP1444" s="7"/>
      <c r="CQ1444" s="7"/>
      <c r="CR1444" s="7"/>
      <c r="CS1444" s="7"/>
      <c r="CT1444" s="7"/>
      <c r="CU1444" s="7"/>
      <c r="CV1444" s="7"/>
      <c r="CW1444" s="7"/>
      <c r="CX1444" s="7"/>
      <c r="CY1444" s="7"/>
      <c r="CZ1444" s="7"/>
      <c r="DA1444" s="7"/>
      <c r="DB1444" s="7"/>
    </row>
    <row r="1445" spans="22:106"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  <c r="CK1445" s="7"/>
      <c r="CL1445" s="7"/>
      <c r="CM1445" s="7"/>
      <c r="CN1445" s="7"/>
      <c r="CO1445" s="7"/>
      <c r="CP1445" s="7"/>
      <c r="CQ1445" s="7"/>
      <c r="CR1445" s="7"/>
      <c r="CS1445" s="7"/>
      <c r="CT1445" s="7"/>
      <c r="CU1445" s="7"/>
      <c r="CV1445" s="7"/>
      <c r="CW1445" s="7"/>
      <c r="CX1445" s="7"/>
      <c r="CY1445" s="7"/>
      <c r="CZ1445" s="7"/>
      <c r="DA1445" s="7"/>
      <c r="DB1445" s="7"/>
    </row>
    <row r="1446" spans="22:106"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  <c r="CL1446" s="7"/>
      <c r="CM1446" s="7"/>
      <c r="CN1446" s="7"/>
      <c r="CO1446" s="7"/>
      <c r="CP1446" s="7"/>
      <c r="CQ1446" s="7"/>
      <c r="CR1446" s="7"/>
      <c r="CS1446" s="7"/>
      <c r="CT1446" s="7"/>
      <c r="CU1446" s="7"/>
      <c r="CV1446" s="7"/>
      <c r="CW1446" s="7"/>
      <c r="CX1446" s="7"/>
      <c r="CY1446" s="7"/>
      <c r="CZ1446" s="7"/>
      <c r="DA1446" s="7"/>
      <c r="DB1446" s="7"/>
    </row>
    <row r="1447" spans="22:106"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  <c r="CK1447" s="7"/>
      <c r="CL1447" s="7"/>
      <c r="CM1447" s="7"/>
      <c r="CN1447" s="7"/>
      <c r="CO1447" s="7"/>
      <c r="CP1447" s="7"/>
      <c r="CQ1447" s="7"/>
      <c r="CR1447" s="7"/>
      <c r="CS1447" s="7"/>
      <c r="CT1447" s="7"/>
      <c r="CU1447" s="7"/>
      <c r="CV1447" s="7"/>
      <c r="CW1447" s="7"/>
      <c r="CX1447" s="7"/>
      <c r="CY1447" s="7"/>
      <c r="CZ1447" s="7"/>
      <c r="DA1447" s="7"/>
      <c r="DB1447" s="7"/>
    </row>
    <row r="1448" spans="22:106"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  <c r="CL1448" s="7"/>
      <c r="CM1448" s="7"/>
      <c r="CN1448" s="7"/>
      <c r="CO1448" s="7"/>
      <c r="CP1448" s="7"/>
      <c r="CQ1448" s="7"/>
      <c r="CR1448" s="7"/>
      <c r="CS1448" s="7"/>
      <c r="CT1448" s="7"/>
      <c r="CU1448" s="7"/>
      <c r="CV1448" s="7"/>
      <c r="CW1448" s="7"/>
      <c r="CX1448" s="7"/>
      <c r="CY1448" s="7"/>
      <c r="CZ1448" s="7"/>
      <c r="DA1448" s="7"/>
      <c r="DB1448" s="7"/>
    </row>
    <row r="1449" spans="22:106"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  <c r="CL1449" s="7"/>
      <c r="CM1449" s="7"/>
      <c r="CN1449" s="7"/>
      <c r="CO1449" s="7"/>
      <c r="CP1449" s="7"/>
      <c r="CQ1449" s="7"/>
      <c r="CR1449" s="7"/>
      <c r="CS1449" s="7"/>
      <c r="CT1449" s="7"/>
      <c r="CU1449" s="7"/>
      <c r="CV1449" s="7"/>
      <c r="CW1449" s="7"/>
      <c r="CX1449" s="7"/>
      <c r="CY1449" s="7"/>
      <c r="CZ1449" s="7"/>
      <c r="DA1449" s="7"/>
      <c r="DB1449" s="7"/>
    </row>
    <row r="1450" spans="22:106"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  <c r="CL1450" s="7"/>
      <c r="CM1450" s="7"/>
      <c r="CN1450" s="7"/>
      <c r="CO1450" s="7"/>
      <c r="CP1450" s="7"/>
      <c r="CQ1450" s="7"/>
      <c r="CR1450" s="7"/>
      <c r="CS1450" s="7"/>
      <c r="CT1450" s="7"/>
      <c r="CU1450" s="7"/>
      <c r="CV1450" s="7"/>
      <c r="CW1450" s="7"/>
      <c r="CX1450" s="7"/>
      <c r="CY1450" s="7"/>
      <c r="CZ1450" s="7"/>
      <c r="DA1450" s="7"/>
      <c r="DB1450" s="7"/>
    </row>
    <row r="1451" spans="22:106"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  <c r="CK1451" s="7"/>
      <c r="CL1451" s="7"/>
      <c r="CM1451" s="7"/>
      <c r="CN1451" s="7"/>
      <c r="CO1451" s="7"/>
      <c r="CP1451" s="7"/>
      <c r="CQ1451" s="7"/>
      <c r="CR1451" s="7"/>
      <c r="CS1451" s="7"/>
      <c r="CT1451" s="7"/>
      <c r="CU1451" s="7"/>
      <c r="CV1451" s="7"/>
      <c r="CW1451" s="7"/>
      <c r="CX1451" s="7"/>
      <c r="CY1451" s="7"/>
      <c r="CZ1451" s="7"/>
      <c r="DA1451" s="7"/>
      <c r="DB1451" s="7"/>
    </row>
    <row r="1452" spans="22:106"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  <c r="CL1452" s="7"/>
      <c r="CM1452" s="7"/>
      <c r="CN1452" s="7"/>
      <c r="CO1452" s="7"/>
      <c r="CP1452" s="7"/>
      <c r="CQ1452" s="7"/>
      <c r="CR1452" s="7"/>
      <c r="CS1452" s="7"/>
      <c r="CT1452" s="7"/>
      <c r="CU1452" s="7"/>
      <c r="CV1452" s="7"/>
      <c r="CW1452" s="7"/>
      <c r="CX1452" s="7"/>
      <c r="CY1452" s="7"/>
      <c r="CZ1452" s="7"/>
      <c r="DA1452" s="7"/>
      <c r="DB1452" s="7"/>
    </row>
    <row r="1453" spans="22:106"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  <c r="CK1453" s="7"/>
      <c r="CL1453" s="7"/>
      <c r="CM1453" s="7"/>
      <c r="CN1453" s="7"/>
      <c r="CO1453" s="7"/>
      <c r="CP1453" s="7"/>
      <c r="CQ1453" s="7"/>
      <c r="CR1453" s="7"/>
      <c r="CS1453" s="7"/>
      <c r="CT1453" s="7"/>
      <c r="CU1453" s="7"/>
      <c r="CV1453" s="7"/>
      <c r="CW1453" s="7"/>
      <c r="CX1453" s="7"/>
      <c r="CY1453" s="7"/>
      <c r="CZ1453" s="7"/>
      <c r="DA1453" s="7"/>
      <c r="DB1453" s="7"/>
    </row>
    <row r="1454" spans="22:106"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  <c r="CK1454" s="7"/>
      <c r="CL1454" s="7"/>
      <c r="CM1454" s="7"/>
      <c r="CN1454" s="7"/>
      <c r="CO1454" s="7"/>
      <c r="CP1454" s="7"/>
      <c r="CQ1454" s="7"/>
      <c r="CR1454" s="7"/>
      <c r="CS1454" s="7"/>
      <c r="CT1454" s="7"/>
      <c r="CU1454" s="7"/>
      <c r="CV1454" s="7"/>
      <c r="CW1454" s="7"/>
      <c r="CX1454" s="7"/>
      <c r="CY1454" s="7"/>
      <c r="CZ1454" s="7"/>
      <c r="DA1454" s="7"/>
      <c r="DB1454" s="7"/>
    </row>
    <row r="1455" spans="22:106"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  <c r="CK1455" s="7"/>
      <c r="CL1455" s="7"/>
      <c r="CM1455" s="7"/>
      <c r="CN1455" s="7"/>
      <c r="CO1455" s="7"/>
      <c r="CP1455" s="7"/>
      <c r="CQ1455" s="7"/>
      <c r="CR1455" s="7"/>
      <c r="CS1455" s="7"/>
      <c r="CT1455" s="7"/>
      <c r="CU1455" s="7"/>
      <c r="CV1455" s="7"/>
      <c r="CW1455" s="7"/>
      <c r="CX1455" s="7"/>
      <c r="CY1455" s="7"/>
      <c r="CZ1455" s="7"/>
      <c r="DA1455" s="7"/>
      <c r="DB1455" s="7"/>
    </row>
    <row r="1456" spans="22:106"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  <c r="CL1456" s="7"/>
      <c r="CM1456" s="7"/>
      <c r="CN1456" s="7"/>
      <c r="CO1456" s="7"/>
      <c r="CP1456" s="7"/>
      <c r="CQ1456" s="7"/>
      <c r="CR1456" s="7"/>
      <c r="CS1456" s="7"/>
      <c r="CT1456" s="7"/>
      <c r="CU1456" s="7"/>
      <c r="CV1456" s="7"/>
      <c r="CW1456" s="7"/>
      <c r="CX1456" s="7"/>
      <c r="CY1456" s="7"/>
      <c r="CZ1456" s="7"/>
      <c r="DA1456" s="7"/>
      <c r="DB1456" s="7"/>
    </row>
    <row r="1457" spans="22:106"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  <c r="CL1457" s="7"/>
      <c r="CM1457" s="7"/>
      <c r="CN1457" s="7"/>
      <c r="CO1457" s="7"/>
      <c r="CP1457" s="7"/>
      <c r="CQ1457" s="7"/>
      <c r="CR1457" s="7"/>
      <c r="CS1457" s="7"/>
      <c r="CT1457" s="7"/>
      <c r="CU1457" s="7"/>
      <c r="CV1457" s="7"/>
      <c r="CW1457" s="7"/>
      <c r="CX1457" s="7"/>
      <c r="CY1457" s="7"/>
      <c r="CZ1457" s="7"/>
      <c r="DA1457" s="7"/>
      <c r="DB1457" s="7"/>
    </row>
    <row r="1458" spans="22:106"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  <c r="CM1458" s="7"/>
      <c r="CN1458" s="7"/>
      <c r="CO1458" s="7"/>
      <c r="CP1458" s="7"/>
      <c r="CQ1458" s="7"/>
      <c r="CR1458" s="7"/>
      <c r="CS1458" s="7"/>
      <c r="CT1458" s="7"/>
      <c r="CU1458" s="7"/>
      <c r="CV1458" s="7"/>
      <c r="CW1458" s="7"/>
      <c r="CX1458" s="7"/>
      <c r="CY1458" s="7"/>
      <c r="CZ1458" s="7"/>
      <c r="DA1458" s="7"/>
      <c r="DB1458" s="7"/>
    </row>
    <row r="1459" spans="22:106"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  <c r="CX1459" s="7"/>
      <c r="CY1459" s="7"/>
      <c r="CZ1459" s="7"/>
      <c r="DA1459" s="7"/>
      <c r="DB1459" s="7"/>
    </row>
    <row r="1460" spans="22:106"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  <c r="CK1460" s="7"/>
      <c r="CL1460" s="7"/>
      <c r="CM1460" s="7"/>
      <c r="CN1460" s="7"/>
      <c r="CO1460" s="7"/>
      <c r="CP1460" s="7"/>
      <c r="CQ1460" s="7"/>
      <c r="CR1460" s="7"/>
      <c r="CS1460" s="7"/>
      <c r="CT1460" s="7"/>
      <c r="CU1460" s="7"/>
      <c r="CV1460" s="7"/>
      <c r="CW1460" s="7"/>
      <c r="CX1460" s="7"/>
      <c r="CY1460" s="7"/>
      <c r="CZ1460" s="7"/>
      <c r="DA1460" s="7"/>
      <c r="DB1460" s="7"/>
    </row>
    <row r="1461" spans="22:106"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  <c r="CA1461" s="7"/>
      <c r="CB1461" s="7"/>
      <c r="CC1461" s="7"/>
      <c r="CD1461" s="7"/>
      <c r="CE1461" s="7"/>
      <c r="CF1461" s="7"/>
      <c r="CG1461" s="7"/>
      <c r="CH1461" s="7"/>
      <c r="CI1461" s="7"/>
      <c r="CJ1461" s="7"/>
      <c r="CK1461" s="7"/>
      <c r="CL1461" s="7"/>
      <c r="CM1461" s="7"/>
      <c r="CN1461" s="7"/>
      <c r="CO1461" s="7"/>
      <c r="CP1461" s="7"/>
      <c r="CQ1461" s="7"/>
      <c r="CR1461" s="7"/>
      <c r="CS1461" s="7"/>
      <c r="CT1461" s="7"/>
      <c r="CU1461" s="7"/>
      <c r="CV1461" s="7"/>
      <c r="CW1461" s="7"/>
      <c r="CX1461" s="7"/>
      <c r="CY1461" s="7"/>
      <c r="CZ1461" s="7"/>
      <c r="DA1461" s="7"/>
      <c r="DB1461" s="7"/>
    </row>
    <row r="1462" spans="22:106"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  <c r="BT1462" s="7"/>
      <c r="BU1462" s="7"/>
      <c r="BV1462" s="7"/>
      <c r="BW1462" s="7"/>
      <c r="BX1462" s="7"/>
      <c r="BY1462" s="7"/>
      <c r="BZ1462" s="7"/>
      <c r="CA1462" s="7"/>
      <c r="CB1462" s="7"/>
      <c r="CC1462" s="7"/>
      <c r="CD1462" s="7"/>
      <c r="CE1462" s="7"/>
      <c r="CF1462" s="7"/>
      <c r="CG1462" s="7"/>
      <c r="CH1462" s="7"/>
      <c r="CI1462" s="7"/>
      <c r="CJ1462" s="7"/>
      <c r="CK1462" s="7"/>
      <c r="CL1462" s="7"/>
      <c r="CM1462" s="7"/>
      <c r="CN1462" s="7"/>
      <c r="CO1462" s="7"/>
      <c r="CP1462" s="7"/>
      <c r="CQ1462" s="7"/>
      <c r="CR1462" s="7"/>
      <c r="CS1462" s="7"/>
      <c r="CT1462" s="7"/>
      <c r="CU1462" s="7"/>
      <c r="CV1462" s="7"/>
      <c r="CW1462" s="7"/>
      <c r="CX1462" s="7"/>
      <c r="CY1462" s="7"/>
      <c r="CZ1462" s="7"/>
      <c r="DA1462" s="7"/>
      <c r="DB1462" s="7"/>
    </row>
    <row r="1463" spans="22:106"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  <c r="BT1463" s="7"/>
      <c r="BU1463" s="7"/>
      <c r="BV1463" s="7"/>
      <c r="BW1463" s="7"/>
      <c r="BX1463" s="7"/>
      <c r="BY1463" s="7"/>
      <c r="BZ1463" s="7"/>
      <c r="CA1463" s="7"/>
      <c r="CB1463" s="7"/>
      <c r="CC1463" s="7"/>
      <c r="CD1463" s="7"/>
      <c r="CE1463" s="7"/>
      <c r="CF1463" s="7"/>
      <c r="CG1463" s="7"/>
      <c r="CH1463" s="7"/>
      <c r="CI1463" s="7"/>
      <c r="CJ1463" s="7"/>
      <c r="CK1463" s="7"/>
      <c r="CL1463" s="7"/>
      <c r="CM1463" s="7"/>
      <c r="CN1463" s="7"/>
      <c r="CO1463" s="7"/>
      <c r="CP1463" s="7"/>
      <c r="CQ1463" s="7"/>
      <c r="CR1463" s="7"/>
      <c r="CS1463" s="7"/>
      <c r="CT1463" s="7"/>
      <c r="CU1463" s="7"/>
      <c r="CV1463" s="7"/>
      <c r="CW1463" s="7"/>
      <c r="CX1463" s="7"/>
      <c r="CY1463" s="7"/>
      <c r="CZ1463" s="7"/>
      <c r="DA1463" s="7"/>
      <c r="DB1463" s="7"/>
    </row>
    <row r="1464" spans="22:106"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  <c r="BT1464" s="7"/>
      <c r="BU1464" s="7"/>
      <c r="BV1464" s="7"/>
      <c r="BW1464" s="7"/>
      <c r="BX1464" s="7"/>
      <c r="BY1464" s="7"/>
      <c r="BZ1464" s="7"/>
      <c r="CA1464" s="7"/>
      <c r="CB1464" s="7"/>
      <c r="CC1464" s="7"/>
      <c r="CD1464" s="7"/>
      <c r="CE1464" s="7"/>
      <c r="CF1464" s="7"/>
      <c r="CG1464" s="7"/>
      <c r="CH1464" s="7"/>
      <c r="CI1464" s="7"/>
      <c r="CJ1464" s="7"/>
      <c r="CK1464" s="7"/>
      <c r="CL1464" s="7"/>
      <c r="CM1464" s="7"/>
      <c r="CN1464" s="7"/>
      <c r="CO1464" s="7"/>
      <c r="CP1464" s="7"/>
      <c r="CQ1464" s="7"/>
      <c r="CR1464" s="7"/>
      <c r="CS1464" s="7"/>
      <c r="CT1464" s="7"/>
      <c r="CU1464" s="7"/>
      <c r="CV1464" s="7"/>
      <c r="CW1464" s="7"/>
      <c r="CX1464" s="7"/>
      <c r="CY1464" s="7"/>
      <c r="CZ1464" s="7"/>
      <c r="DA1464" s="7"/>
      <c r="DB1464" s="7"/>
    </row>
    <row r="1465" spans="22:106"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  <c r="BX1465" s="7"/>
      <c r="BY1465" s="7"/>
      <c r="BZ1465" s="7"/>
      <c r="CA1465" s="7"/>
      <c r="CB1465" s="7"/>
      <c r="CC1465" s="7"/>
      <c r="CD1465" s="7"/>
      <c r="CE1465" s="7"/>
      <c r="CF1465" s="7"/>
      <c r="CG1465" s="7"/>
      <c r="CH1465" s="7"/>
      <c r="CI1465" s="7"/>
      <c r="CJ1465" s="7"/>
      <c r="CK1465" s="7"/>
      <c r="CL1465" s="7"/>
      <c r="CM1465" s="7"/>
      <c r="CN1465" s="7"/>
      <c r="CO1465" s="7"/>
      <c r="CP1465" s="7"/>
      <c r="CQ1465" s="7"/>
      <c r="CR1465" s="7"/>
      <c r="CS1465" s="7"/>
      <c r="CT1465" s="7"/>
      <c r="CU1465" s="7"/>
      <c r="CV1465" s="7"/>
      <c r="CW1465" s="7"/>
      <c r="CX1465" s="7"/>
      <c r="CY1465" s="7"/>
      <c r="CZ1465" s="7"/>
      <c r="DA1465" s="7"/>
      <c r="DB1465" s="7"/>
    </row>
    <row r="1466" spans="22:106"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  <c r="BV1466" s="7"/>
      <c r="BW1466" s="7"/>
      <c r="BX1466" s="7"/>
      <c r="BY1466" s="7"/>
      <c r="BZ1466" s="7"/>
      <c r="CA1466" s="7"/>
      <c r="CB1466" s="7"/>
      <c r="CC1466" s="7"/>
      <c r="CD1466" s="7"/>
      <c r="CE1466" s="7"/>
      <c r="CF1466" s="7"/>
      <c r="CG1466" s="7"/>
      <c r="CH1466" s="7"/>
      <c r="CI1466" s="7"/>
      <c r="CJ1466" s="7"/>
      <c r="CK1466" s="7"/>
      <c r="CL1466" s="7"/>
      <c r="CM1466" s="7"/>
      <c r="CN1466" s="7"/>
      <c r="CO1466" s="7"/>
      <c r="CP1466" s="7"/>
      <c r="CQ1466" s="7"/>
      <c r="CR1466" s="7"/>
      <c r="CS1466" s="7"/>
      <c r="CT1466" s="7"/>
      <c r="CU1466" s="7"/>
      <c r="CV1466" s="7"/>
      <c r="CW1466" s="7"/>
      <c r="CX1466" s="7"/>
      <c r="CY1466" s="7"/>
      <c r="CZ1466" s="7"/>
      <c r="DA1466" s="7"/>
      <c r="DB1466" s="7"/>
    </row>
    <row r="1467" spans="22:106"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  <c r="BQ1467" s="7"/>
      <c r="BR1467" s="7"/>
      <c r="BS1467" s="7"/>
      <c r="BT1467" s="7"/>
      <c r="BU1467" s="7"/>
      <c r="BV1467" s="7"/>
      <c r="BW1467" s="7"/>
      <c r="BX1467" s="7"/>
      <c r="BY1467" s="7"/>
      <c r="BZ1467" s="7"/>
      <c r="CA1467" s="7"/>
      <c r="CB1467" s="7"/>
      <c r="CC1467" s="7"/>
      <c r="CD1467" s="7"/>
      <c r="CE1467" s="7"/>
      <c r="CF1467" s="7"/>
      <c r="CG1467" s="7"/>
      <c r="CH1467" s="7"/>
      <c r="CI1467" s="7"/>
      <c r="CJ1467" s="7"/>
      <c r="CK1467" s="7"/>
      <c r="CL1467" s="7"/>
      <c r="CM1467" s="7"/>
      <c r="CN1467" s="7"/>
      <c r="CO1467" s="7"/>
      <c r="CP1467" s="7"/>
      <c r="CQ1467" s="7"/>
      <c r="CR1467" s="7"/>
      <c r="CS1467" s="7"/>
      <c r="CT1467" s="7"/>
      <c r="CU1467" s="7"/>
      <c r="CV1467" s="7"/>
      <c r="CW1467" s="7"/>
      <c r="CX1467" s="7"/>
      <c r="CY1467" s="7"/>
      <c r="CZ1467" s="7"/>
      <c r="DA1467" s="7"/>
      <c r="DB1467" s="7"/>
    </row>
    <row r="1468" spans="22:106"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  <c r="BQ1468" s="7"/>
      <c r="BR1468" s="7"/>
      <c r="BS1468" s="7"/>
      <c r="BT1468" s="7"/>
      <c r="BU1468" s="7"/>
      <c r="BV1468" s="7"/>
      <c r="BW1468" s="7"/>
      <c r="BX1468" s="7"/>
      <c r="BY1468" s="7"/>
      <c r="BZ1468" s="7"/>
      <c r="CA1468" s="7"/>
      <c r="CB1468" s="7"/>
      <c r="CC1468" s="7"/>
      <c r="CD1468" s="7"/>
      <c r="CE1468" s="7"/>
      <c r="CF1468" s="7"/>
      <c r="CG1468" s="7"/>
      <c r="CH1468" s="7"/>
      <c r="CI1468" s="7"/>
      <c r="CJ1468" s="7"/>
      <c r="CK1468" s="7"/>
      <c r="CL1468" s="7"/>
      <c r="CM1468" s="7"/>
      <c r="CN1468" s="7"/>
      <c r="CO1468" s="7"/>
      <c r="CP1468" s="7"/>
      <c r="CQ1468" s="7"/>
      <c r="CR1468" s="7"/>
      <c r="CS1468" s="7"/>
      <c r="CT1468" s="7"/>
      <c r="CU1468" s="7"/>
      <c r="CV1468" s="7"/>
      <c r="CW1468" s="7"/>
      <c r="CX1468" s="7"/>
      <c r="CY1468" s="7"/>
      <c r="CZ1468" s="7"/>
      <c r="DA1468" s="7"/>
      <c r="DB1468" s="7"/>
    </row>
    <row r="1469" spans="22:106"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7"/>
      <c r="BJ1469" s="7"/>
      <c r="BK1469" s="7"/>
      <c r="BL1469" s="7"/>
      <c r="BM1469" s="7"/>
      <c r="BN1469" s="7"/>
      <c r="BO1469" s="7"/>
      <c r="BP1469" s="7"/>
      <c r="BQ1469" s="7"/>
      <c r="BR1469" s="7"/>
      <c r="BS1469" s="7"/>
      <c r="BT1469" s="7"/>
      <c r="BU1469" s="7"/>
      <c r="BV1469" s="7"/>
      <c r="BW1469" s="7"/>
      <c r="BX1469" s="7"/>
      <c r="BY1469" s="7"/>
      <c r="BZ1469" s="7"/>
      <c r="CA1469" s="7"/>
      <c r="CB1469" s="7"/>
      <c r="CC1469" s="7"/>
      <c r="CD1469" s="7"/>
      <c r="CE1469" s="7"/>
      <c r="CF1469" s="7"/>
      <c r="CG1469" s="7"/>
      <c r="CH1469" s="7"/>
      <c r="CI1469" s="7"/>
      <c r="CJ1469" s="7"/>
      <c r="CK1469" s="7"/>
      <c r="CL1469" s="7"/>
      <c r="CM1469" s="7"/>
      <c r="CN1469" s="7"/>
      <c r="CO1469" s="7"/>
      <c r="CP1469" s="7"/>
      <c r="CQ1469" s="7"/>
      <c r="CR1469" s="7"/>
      <c r="CS1469" s="7"/>
      <c r="CT1469" s="7"/>
      <c r="CU1469" s="7"/>
      <c r="CV1469" s="7"/>
      <c r="CW1469" s="7"/>
      <c r="CX1469" s="7"/>
      <c r="CY1469" s="7"/>
      <c r="CZ1469" s="7"/>
      <c r="DA1469" s="7"/>
      <c r="DB1469" s="7"/>
    </row>
    <row r="1470" spans="22:106"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  <c r="BQ1470" s="7"/>
      <c r="BR1470" s="7"/>
      <c r="BS1470" s="7"/>
      <c r="BT1470" s="7"/>
      <c r="BU1470" s="7"/>
      <c r="BV1470" s="7"/>
      <c r="BW1470" s="7"/>
      <c r="BX1470" s="7"/>
      <c r="BY1470" s="7"/>
      <c r="BZ1470" s="7"/>
      <c r="CA1470" s="7"/>
      <c r="CB1470" s="7"/>
      <c r="CC1470" s="7"/>
      <c r="CD1470" s="7"/>
      <c r="CE1470" s="7"/>
      <c r="CF1470" s="7"/>
      <c r="CG1470" s="7"/>
      <c r="CH1470" s="7"/>
      <c r="CI1470" s="7"/>
      <c r="CJ1470" s="7"/>
      <c r="CK1470" s="7"/>
      <c r="CL1470" s="7"/>
      <c r="CM1470" s="7"/>
      <c r="CN1470" s="7"/>
      <c r="CO1470" s="7"/>
      <c r="CP1470" s="7"/>
      <c r="CQ1470" s="7"/>
      <c r="CR1470" s="7"/>
      <c r="CS1470" s="7"/>
      <c r="CT1470" s="7"/>
      <c r="CU1470" s="7"/>
      <c r="CV1470" s="7"/>
      <c r="CW1470" s="7"/>
      <c r="CX1470" s="7"/>
      <c r="CY1470" s="7"/>
      <c r="CZ1470" s="7"/>
      <c r="DA1470" s="7"/>
      <c r="DB1470" s="7"/>
    </row>
    <row r="1471" spans="22:106"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7"/>
      <c r="BJ1471" s="7"/>
      <c r="BK1471" s="7"/>
      <c r="BL1471" s="7"/>
      <c r="BM1471" s="7"/>
      <c r="BN1471" s="7"/>
      <c r="BO1471" s="7"/>
      <c r="BP1471" s="7"/>
      <c r="BQ1471" s="7"/>
      <c r="BR1471" s="7"/>
      <c r="BS1471" s="7"/>
      <c r="BT1471" s="7"/>
      <c r="BU1471" s="7"/>
      <c r="BV1471" s="7"/>
      <c r="BW1471" s="7"/>
      <c r="BX1471" s="7"/>
      <c r="BY1471" s="7"/>
      <c r="BZ1471" s="7"/>
      <c r="CA1471" s="7"/>
      <c r="CB1471" s="7"/>
      <c r="CC1471" s="7"/>
      <c r="CD1471" s="7"/>
      <c r="CE1471" s="7"/>
      <c r="CF1471" s="7"/>
      <c r="CG1471" s="7"/>
      <c r="CH1471" s="7"/>
      <c r="CI1471" s="7"/>
      <c r="CJ1471" s="7"/>
      <c r="CK1471" s="7"/>
      <c r="CL1471" s="7"/>
      <c r="CM1471" s="7"/>
      <c r="CN1471" s="7"/>
      <c r="CO1471" s="7"/>
      <c r="CP1471" s="7"/>
      <c r="CQ1471" s="7"/>
      <c r="CR1471" s="7"/>
      <c r="CS1471" s="7"/>
      <c r="CT1471" s="7"/>
      <c r="CU1471" s="7"/>
      <c r="CV1471" s="7"/>
      <c r="CW1471" s="7"/>
      <c r="CX1471" s="7"/>
      <c r="CY1471" s="7"/>
      <c r="CZ1471" s="7"/>
      <c r="DA1471" s="7"/>
      <c r="DB1471" s="7"/>
    </row>
    <row r="1472" spans="22:106"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  <c r="BQ1472" s="7"/>
      <c r="BR1472" s="7"/>
      <c r="BS1472" s="7"/>
      <c r="BT1472" s="7"/>
      <c r="BU1472" s="7"/>
      <c r="BV1472" s="7"/>
      <c r="BW1472" s="7"/>
      <c r="BX1472" s="7"/>
      <c r="BY1472" s="7"/>
      <c r="BZ1472" s="7"/>
      <c r="CA1472" s="7"/>
      <c r="CB1472" s="7"/>
      <c r="CC1472" s="7"/>
      <c r="CD1472" s="7"/>
      <c r="CE1472" s="7"/>
      <c r="CF1472" s="7"/>
      <c r="CG1472" s="7"/>
      <c r="CH1472" s="7"/>
      <c r="CI1472" s="7"/>
      <c r="CJ1472" s="7"/>
      <c r="CK1472" s="7"/>
      <c r="CL1472" s="7"/>
      <c r="CM1472" s="7"/>
      <c r="CN1472" s="7"/>
      <c r="CO1472" s="7"/>
      <c r="CP1472" s="7"/>
      <c r="CQ1472" s="7"/>
      <c r="CR1472" s="7"/>
      <c r="CS1472" s="7"/>
      <c r="CT1472" s="7"/>
      <c r="CU1472" s="7"/>
      <c r="CV1472" s="7"/>
      <c r="CW1472" s="7"/>
      <c r="CX1472" s="7"/>
      <c r="CY1472" s="7"/>
      <c r="CZ1472" s="7"/>
      <c r="DA1472" s="7"/>
      <c r="DB1472" s="7"/>
    </row>
    <row r="1473" spans="22:106"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Y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7"/>
      <c r="BJ1473" s="7"/>
      <c r="BK1473" s="7"/>
      <c r="BL1473" s="7"/>
      <c r="BM1473" s="7"/>
      <c r="BN1473" s="7"/>
      <c r="BO1473" s="7"/>
      <c r="BP1473" s="7"/>
      <c r="BQ1473" s="7"/>
      <c r="BR1473" s="7"/>
      <c r="BS1473" s="7"/>
      <c r="BT1473" s="7"/>
      <c r="BU1473" s="7"/>
      <c r="BV1473" s="7"/>
      <c r="BW1473" s="7"/>
      <c r="BX1473" s="7"/>
      <c r="BY1473" s="7"/>
      <c r="BZ1473" s="7"/>
      <c r="CA1473" s="7"/>
      <c r="CB1473" s="7"/>
      <c r="CC1473" s="7"/>
      <c r="CD1473" s="7"/>
      <c r="CE1473" s="7"/>
      <c r="CF1473" s="7"/>
      <c r="CG1473" s="7"/>
      <c r="CH1473" s="7"/>
      <c r="CI1473" s="7"/>
      <c r="CJ1473" s="7"/>
      <c r="CK1473" s="7"/>
      <c r="CL1473" s="7"/>
      <c r="CM1473" s="7"/>
      <c r="CN1473" s="7"/>
      <c r="CO1473" s="7"/>
      <c r="CP1473" s="7"/>
      <c r="CQ1473" s="7"/>
      <c r="CR1473" s="7"/>
      <c r="CS1473" s="7"/>
      <c r="CT1473" s="7"/>
      <c r="CU1473" s="7"/>
      <c r="CV1473" s="7"/>
      <c r="CW1473" s="7"/>
      <c r="CX1473" s="7"/>
      <c r="CY1473" s="7"/>
      <c r="CZ1473" s="7"/>
      <c r="DA1473" s="7"/>
      <c r="DB1473" s="7"/>
    </row>
    <row r="1474" spans="22:106"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  <c r="BQ1474" s="7"/>
      <c r="BR1474" s="7"/>
      <c r="BS1474" s="7"/>
      <c r="BT1474" s="7"/>
      <c r="BU1474" s="7"/>
      <c r="BV1474" s="7"/>
      <c r="BW1474" s="7"/>
      <c r="BX1474" s="7"/>
      <c r="BY1474" s="7"/>
      <c r="BZ1474" s="7"/>
      <c r="CA1474" s="7"/>
      <c r="CB1474" s="7"/>
      <c r="CC1474" s="7"/>
      <c r="CD1474" s="7"/>
      <c r="CE1474" s="7"/>
      <c r="CF1474" s="7"/>
      <c r="CG1474" s="7"/>
      <c r="CH1474" s="7"/>
      <c r="CI1474" s="7"/>
      <c r="CJ1474" s="7"/>
      <c r="CK1474" s="7"/>
      <c r="CL1474" s="7"/>
      <c r="CM1474" s="7"/>
      <c r="CN1474" s="7"/>
      <c r="CO1474" s="7"/>
      <c r="CP1474" s="7"/>
      <c r="CQ1474" s="7"/>
      <c r="CR1474" s="7"/>
      <c r="CS1474" s="7"/>
      <c r="CT1474" s="7"/>
      <c r="CU1474" s="7"/>
      <c r="CV1474" s="7"/>
      <c r="CW1474" s="7"/>
      <c r="CX1474" s="7"/>
      <c r="CY1474" s="7"/>
      <c r="CZ1474" s="7"/>
      <c r="DA1474" s="7"/>
      <c r="DB1474" s="7"/>
    </row>
    <row r="1475" spans="22:106"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7"/>
      <c r="BJ1475" s="7"/>
      <c r="BK1475" s="7"/>
      <c r="BL1475" s="7"/>
      <c r="BM1475" s="7"/>
      <c r="BN1475" s="7"/>
      <c r="BO1475" s="7"/>
      <c r="BP1475" s="7"/>
      <c r="BQ1475" s="7"/>
      <c r="BR1475" s="7"/>
      <c r="BS1475" s="7"/>
      <c r="BT1475" s="7"/>
      <c r="BU1475" s="7"/>
      <c r="BV1475" s="7"/>
      <c r="BW1475" s="7"/>
      <c r="BX1475" s="7"/>
      <c r="BY1475" s="7"/>
      <c r="BZ1475" s="7"/>
      <c r="CA1475" s="7"/>
      <c r="CB1475" s="7"/>
      <c r="CC1475" s="7"/>
      <c r="CD1475" s="7"/>
      <c r="CE1475" s="7"/>
      <c r="CF1475" s="7"/>
      <c r="CG1475" s="7"/>
      <c r="CH1475" s="7"/>
      <c r="CI1475" s="7"/>
      <c r="CJ1475" s="7"/>
      <c r="CK1475" s="7"/>
      <c r="CL1475" s="7"/>
      <c r="CM1475" s="7"/>
      <c r="CN1475" s="7"/>
      <c r="CO1475" s="7"/>
      <c r="CP1475" s="7"/>
      <c r="CQ1475" s="7"/>
      <c r="CR1475" s="7"/>
      <c r="CS1475" s="7"/>
      <c r="CT1475" s="7"/>
      <c r="CU1475" s="7"/>
      <c r="CV1475" s="7"/>
      <c r="CW1475" s="7"/>
      <c r="CX1475" s="7"/>
      <c r="CY1475" s="7"/>
      <c r="CZ1475" s="7"/>
      <c r="DA1475" s="7"/>
      <c r="DB1475" s="7"/>
    </row>
    <row r="1476" spans="22:106"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  <c r="BQ1476" s="7"/>
      <c r="BR1476" s="7"/>
      <c r="BS1476" s="7"/>
      <c r="BT1476" s="7"/>
      <c r="BU1476" s="7"/>
      <c r="BV1476" s="7"/>
      <c r="BW1476" s="7"/>
      <c r="BX1476" s="7"/>
      <c r="BY1476" s="7"/>
      <c r="BZ1476" s="7"/>
      <c r="CA1476" s="7"/>
      <c r="CB1476" s="7"/>
      <c r="CC1476" s="7"/>
      <c r="CD1476" s="7"/>
      <c r="CE1476" s="7"/>
      <c r="CF1476" s="7"/>
      <c r="CG1476" s="7"/>
      <c r="CH1476" s="7"/>
      <c r="CI1476" s="7"/>
      <c r="CJ1476" s="7"/>
      <c r="CK1476" s="7"/>
      <c r="CL1476" s="7"/>
      <c r="CM1476" s="7"/>
      <c r="CN1476" s="7"/>
      <c r="CO1476" s="7"/>
      <c r="CP1476" s="7"/>
      <c r="CQ1476" s="7"/>
      <c r="CR1476" s="7"/>
      <c r="CS1476" s="7"/>
      <c r="CT1476" s="7"/>
      <c r="CU1476" s="7"/>
      <c r="CV1476" s="7"/>
      <c r="CW1476" s="7"/>
      <c r="CX1476" s="7"/>
      <c r="CY1476" s="7"/>
      <c r="CZ1476" s="7"/>
      <c r="DA1476" s="7"/>
      <c r="DB1476" s="7"/>
    </row>
    <row r="1477" spans="22:106"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7"/>
      <c r="BJ1477" s="7"/>
      <c r="BK1477" s="7"/>
      <c r="BL1477" s="7"/>
      <c r="BM1477" s="7"/>
      <c r="BN1477" s="7"/>
      <c r="BO1477" s="7"/>
      <c r="BP1477" s="7"/>
      <c r="BQ1477" s="7"/>
      <c r="BR1477" s="7"/>
      <c r="BS1477" s="7"/>
      <c r="BT1477" s="7"/>
      <c r="BU1477" s="7"/>
      <c r="BV1477" s="7"/>
      <c r="BW1477" s="7"/>
      <c r="BX1477" s="7"/>
      <c r="BY1477" s="7"/>
      <c r="BZ1477" s="7"/>
      <c r="CA1477" s="7"/>
      <c r="CB1477" s="7"/>
      <c r="CC1477" s="7"/>
      <c r="CD1477" s="7"/>
      <c r="CE1477" s="7"/>
      <c r="CF1477" s="7"/>
      <c r="CG1477" s="7"/>
      <c r="CH1477" s="7"/>
      <c r="CI1477" s="7"/>
      <c r="CJ1477" s="7"/>
      <c r="CK1477" s="7"/>
      <c r="CL1477" s="7"/>
      <c r="CM1477" s="7"/>
      <c r="CN1477" s="7"/>
      <c r="CO1477" s="7"/>
      <c r="CP1477" s="7"/>
      <c r="CQ1477" s="7"/>
      <c r="CR1477" s="7"/>
      <c r="CS1477" s="7"/>
      <c r="CT1477" s="7"/>
      <c r="CU1477" s="7"/>
      <c r="CV1477" s="7"/>
      <c r="CW1477" s="7"/>
      <c r="CX1477" s="7"/>
      <c r="CY1477" s="7"/>
      <c r="CZ1477" s="7"/>
      <c r="DA1477" s="7"/>
      <c r="DB1477" s="7"/>
    </row>
    <row r="1478" spans="22:106"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  <c r="BQ1478" s="7"/>
      <c r="BR1478" s="7"/>
      <c r="BS1478" s="7"/>
      <c r="BT1478" s="7"/>
      <c r="BU1478" s="7"/>
      <c r="BV1478" s="7"/>
      <c r="BW1478" s="7"/>
      <c r="BX1478" s="7"/>
      <c r="BY1478" s="7"/>
      <c r="BZ1478" s="7"/>
      <c r="CA1478" s="7"/>
      <c r="CB1478" s="7"/>
      <c r="CC1478" s="7"/>
      <c r="CD1478" s="7"/>
      <c r="CE1478" s="7"/>
      <c r="CF1478" s="7"/>
      <c r="CG1478" s="7"/>
      <c r="CH1478" s="7"/>
      <c r="CI1478" s="7"/>
      <c r="CJ1478" s="7"/>
      <c r="CK1478" s="7"/>
      <c r="CL1478" s="7"/>
      <c r="CM1478" s="7"/>
      <c r="CN1478" s="7"/>
      <c r="CO1478" s="7"/>
      <c r="CP1478" s="7"/>
      <c r="CQ1478" s="7"/>
      <c r="CR1478" s="7"/>
      <c r="CS1478" s="7"/>
      <c r="CT1478" s="7"/>
      <c r="CU1478" s="7"/>
      <c r="CV1478" s="7"/>
      <c r="CW1478" s="7"/>
      <c r="CX1478" s="7"/>
      <c r="CY1478" s="7"/>
      <c r="CZ1478" s="7"/>
      <c r="DA1478" s="7"/>
      <c r="DB1478" s="7"/>
    </row>
    <row r="1479" spans="22:106"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7"/>
      <c r="BJ1479" s="7"/>
      <c r="BK1479" s="7"/>
      <c r="BL1479" s="7"/>
      <c r="BM1479" s="7"/>
      <c r="BN1479" s="7"/>
      <c r="BO1479" s="7"/>
      <c r="BP1479" s="7"/>
      <c r="BQ1479" s="7"/>
      <c r="BR1479" s="7"/>
      <c r="BS1479" s="7"/>
      <c r="BT1479" s="7"/>
      <c r="BU1479" s="7"/>
      <c r="BV1479" s="7"/>
      <c r="BW1479" s="7"/>
      <c r="BX1479" s="7"/>
      <c r="BY1479" s="7"/>
      <c r="BZ1479" s="7"/>
      <c r="CA1479" s="7"/>
      <c r="CB1479" s="7"/>
      <c r="CC1479" s="7"/>
      <c r="CD1479" s="7"/>
      <c r="CE1479" s="7"/>
      <c r="CF1479" s="7"/>
      <c r="CG1479" s="7"/>
      <c r="CH1479" s="7"/>
      <c r="CI1479" s="7"/>
      <c r="CJ1479" s="7"/>
      <c r="CK1479" s="7"/>
      <c r="CL1479" s="7"/>
      <c r="CM1479" s="7"/>
      <c r="CN1479" s="7"/>
      <c r="CO1479" s="7"/>
      <c r="CP1479" s="7"/>
      <c r="CQ1479" s="7"/>
      <c r="CR1479" s="7"/>
      <c r="CS1479" s="7"/>
      <c r="CT1479" s="7"/>
      <c r="CU1479" s="7"/>
      <c r="CV1479" s="7"/>
      <c r="CW1479" s="7"/>
      <c r="CX1479" s="7"/>
      <c r="CY1479" s="7"/>
      <c r="CZ1479" s="7"/>
      <c r="DA1479" s="7"/>
      <c r="DB1479" s="7"/>
    </row>
    <row r="1480" spans="22:106"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  <c r="AZ1480" s="7"/>
      <c r="BA1480" s="7"/>
      <c r="BB1480" s="7"/>
      <c r="BC1480" s="7"/>
      <c r="BD1480" s="7"/>
      <c r="BE1480" s="7"/>
      <c r="BF1480" s="7"/>
      <c r="BG1480" s="7"/>
      <c r="BH1480" s="7"/>
      <c r="BI1480" s="7"/>
      <c r="BJ1480" s="7"/>
      <c r="BK1480" s="7"/>
      <c r="BL1480" s="7"/>
      <c r="BM1480" s="7"/>
      <c r="BN1480" s="7"/>
      <c r="BO1480" s="7"/>
      <c r="BP1480" s="7"/>
      <c r="BQ1480" s="7"/>
      <c r="BR1480" s="7"/>
      <c r="BS1480" s="7"/>
      <c r="BT1480" s="7"/>
      <c r="BU1480" s="7"/>
      <c r="BV1480" s="7"/>
      <c r="BW1480" s="7"/>
      <c r="BX1480" s="7"/>
      <c r="BY1480" s="7"/>
      <c r="BZ1480" s="7"/>
      <c r="CA1480" s="7"/>
      <c r="CB1480" s="7"/>
      <c r="CC1480" s="7"/>
      <c r="CD1480" s="7"/>
      <c r="CE1480" s="7"/>
      <c r="CF1480" s="7"/>
      <c r="CG1480" s="7"/>
      <c r="CH1480" s="7"/>
      <c r="CI1480" s="7"/>
      <c r="CJ1480" s="7"/>
      <c r="CK1480" s="7"/>
      <c r="CL1480" s="7"/>
      <c r="CM1480" s="7"/>
      <c r="CN1480" s="7"/>
      <c r="CO1480" s="7"/>
      <c r="CP1480" s="7"/>
      <c r="CQ1480" s="7"/>
      <c r="CR1480" s="7"/>
      <c r="CS1480" s="7"/>
      <c r="CT1480" s="7"/>
      <c r="CU1480" s="7"/>
      <c r="CV1480" s="7"/>
      <c r="CW1480" s="7"/>
      <c r="CX1480" s="7"/>
      <c r="CY1480" s="7"/>
      <c r="CZ1480" s="7"/>
      <c r="DA1480" s="7"/>
      <c r="DB1480" s="7"/>
    </row>
    <row r="1481" spans="22:106"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7"/>
      <c r="AX1481" s="7"/>
      <c r="AY1481" s="7"/>
      <c r="AZ1481" s="7"/>
      <c r="BA1481" s="7"/>
      <c r="BB1481" s="7"/>
      <c r="BC1481" s="7"/>
      <c r="BD1481" s="7"/>
      <c r="BE1481" s="7"/>
      <c r="BF1481" s="7"/>
      <c r="BG1481" s="7"/>
      <c r="BH1481" s="7"/>
      <c r="BI1481" s="7"/>
      <c r="BJ1481" s="7"/>
      <c r="BK1481" s="7"/>
      <c r="BL1481" s="7"/>
      <c r="BM1481" s="7"/>
      <c r="BN1481" s="7"/>
      <c r="BO1481" s="7"/>
      <c r="BP1481" s="7"/>
      <c r="BQ1481" s="7"/>
      <c r="BR1481" s="7"/>
      <c r="BS1481" s="7"/>
      <c r="BT1481" s="7"/>
      <c r="BU1481" s="7"/>
      <c r="BV1481" s="7"/>
      <c r="BW1481" s="7"/>
      <c r="BX1481" s="7"/>
      <c r="BY1481" s="7"/>
      <c r="BZ1481" s="7"/>
      <c r="CA1481" s="7"/>
      <c r="CB1481" s="7"/>
      <c r="CC1481" s="7"/>
      <c r="CD1481" s="7"/>
      <c r="CE1481" s="7"/>
      <c r="CF1481" s="7"/>
      <c r="CG1481" s="7"/>
      <c r="CH1481" s="7"/>
      <c r="CI1481" s="7"/>
      <c r="CJ1481" s="7"/>
      <c r="CK1481" s="7"/>
      <c r="CL1481" s="7"/>
      <c r="CM1481" s="7"/>
      <c r="CN1481" s="7"/>
      <c r="CO1481" s="7"/>
      <c r="CP1481" s="7"/>
      <c r="CQ1481" s="7"/>
      <c r="CR1481" s="7"/>
      <c r="CS1481" s="7"/>
      <c r="CT1481" s="7"/>
      <c r="CU1481" s="7"/>
      <c r="CV1481" s="7"/>
      <c r="CW1481" s="7"/>
      <c r="CX1481" s="7"/>
      <c r="CY1481" s="7"/>
      <c r="CZ1481" s="7"/>
      <c r="DA1481" s="7"/>
      <c r="DB1481" s="7"/>
    </row>
    <row r="1482" spans="22:106"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AZ1482" s="7"/>
      <c r="BA1482" s="7"/>
      <c r="BB1482" s="7"/>
      <c r="BC1482" s="7"/>
      <c r="BD1482" s="7"/>
      <c r="BE1482" s="7"/>
      <c r="BF1482" s="7"/>
      <c r="BG1482" s="7"/>
      <c r="BH1482" s="7"/>
      <c r="BI1482" s="7"/>
      <c r="BJ1482" s="7"/>
      <c r="BK1482" s="7"/>
      <c r="BL1482" s="7"/>
      <c r="BM1482" s="7"/>
      <c r="BN1482" s="7"/>
      <c r="BO1482" s="7"/>
      <c r="BP1482" s="7"/>
      <c r="BQ1482" s="7"/>
      <c r="BR1482" s="7"/>
      <c r="BS1482" s="7"/>
      <c r="BT1482" s="7"/>
      <c r="BU1482" s="7"/>
      <c r="BV1482" s="7"/>
      <c r="BW1482" s="7"/>
      <c r="BX1482" s="7"/>
      <c r="BY1482" s="7"/>
      <c r="BZ1482" s="7"/>
      <c r="CA1482" s="7"/>
      <c r="CB1482" s="7"/>
      <c r="CC1482" s="7"/>
      <c r="CD1482" s="7"/>
      <c r="CE1482" s="7"/>
      <c r="CF1482" s="7"/>
      <c r="CG1482" s="7"/>
      <c r="CH1482" s="7"/>
      <c r="CI1482" s="7"/>
      <c r="CJ1482" s="7"/>
      <c r="CK1482" s="7"/>
      <c r="CL1482" s="7"/>
      <c r="CM1482" s="7"/>
      <c r="CN1482" s="7"/>
      <c r="CO1482" s="7"/>
      <c r="CP1482" s="7"/>
      <c r="CQ1482" s="7"/>
      <c r="CR1482" s="7"/>
      <c r="CS1482" s="7"/>
      <c r="CT1482" s="7"/>
      <c r="CU1482" s="7"/>
      <c r="CV1482" s="7"/>
      <c r="CW1482" s="7"/>
      <c r="CX1482" s="7"/>
      <c r="CY1482" s="7"/>
      <c r="CZ1482" s="7"/>
      <c r="DA1482" s="7"/>
      <c r="DB1482" s="7"/>
    </row>
    <row r="1483" spans="22:106"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  <c r="AX1483" s="7"/>
      <c r="AY1483" s="7"/>
      <c r="AZ1483" s="7"/>
      <c r="BA1483" s="7"/>
      <c r="BB1483" s="7"/>
      <c r="BC1483" s="7"/>
      <c r="BD1483" s="7"/>
      <c r="BE1483" s="7"/>
      <c r="BF1483" s="7"/>
      <c r="BG1483" s="7"/>
      <c r="BH1483" s="7"/>
      <c r="BI1483" s="7"/>
      <c r="BJ1483" s="7"/>
      <c r="BK1483" s="7"/>
      <c r="BL1483" s="7"/>
      <c r="BM1483" s="7"/>
      <c r="BN1483" s="7"/>
      <c r="BO1483" s="7"/>
      <c r="BP1483" s="7"/>
      <c r="BQ1483" s="7"/>
      <c r="BR1483" s="7"/>
      <c r="BS1483" s="7"/>
      <c r="BT1483" s="7"/>
      <c r="BU1483" s="7"/>
      <c r="BV1483" s="7"/>
      <c r="BW1483" s="7"/>
      <c r="BX1483" s="7"/>
      <c r="BY1483" s="7"/>
      <c r="BZ1483" s="7"/>
      <c r="CA1483" s="7"/>
      <c r="CB1483" s="7"/>
      <c r="CC1483" s="7"/>
      <c r="CD1483" s="7"/>
      <c r="CE1483" s="7"/>
      <c r="CF1483" s="7"/>
      <c r="CG1483" s="7"/>
      <c r="CH1483" s="7"/>
      <c r="CI1483" s="7"/>
      <c r="CJ1483" s="7"/>
      <c r="CK1483" s="7"/>
      <c r="CL1483" s="7"/>
      <c r="CM1483" s="7"/>
      <c r="CN1483" s="7"/>
      <c r="CO1483" s="7"/>
      <c r="CP1483" s="7"/>
      <c r="CQ1483" s="7"/>
      <c r="CR1483" s="7"/>
      <c r="CS1483" s="7"/>
      <c r="CT1483" s="7"/>
      <c r="CU1483" s="7"/>
      <c r="CV1483" s="7"/>
      <c r="CW1483" s="7"/>
      <c r="CX1483" s="7"/>
      <c r="CY1483" s="7"/>
      <c r="CZ1483" s="7"/>
      <c r="DA1483" s="7"/>
      <c r="DB1483" s="7"/>
    </row>
    <row r="1484" spans="22:106"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AZ1484" s="7"/>
      <c r="BA1484" s="7"/>
      <c r="BB1484" s="7"/>
      <c r="BC1484" s="7"/>
      <c r="BD1484" s="7"/>
      <c r="BE1484" s="7"/>
      <c r="BF1484" s="7"/>
      <c r="BG1484" s="7"/>
      <c r="BH1484" s="7"/>
      <c r="BI1484" s="7"/>
      <c r="BJ1484" s="7"/>
      <c r="BK1484" s="7"/>
      <c r="BL1484" s="7"/>
      <c r="BM1484" s="7"/>
      <c r="BN1484" s="7"/>
      <c r="BO1484" s="7"/>
      <c r="BP1484" s="7"/>
      <c r="BQ1484" s="7"/>
      <c r="BR1484" s="7"/>
      <c r="BS1484" s="7"/>
      <c r="BT1484" s="7"/>
      <c r="BU1484" s="7"/>
      <c r="BV1484" s="7"/>
      <c r="BW1484" s="7"/>
      <c r="BX1484" s="7"/>
      <c r="BY1484" s="7"/>
      <c r="BZ1484" s="7"/>
      <c r="CA1484" s="7"/>
      <c r="CB1484" s="7"/>
      <c r="CC1484" s="7"/>
      <c r="CD1484" s="7"/>
      <c r="CE1484" s="7"/>
      <c r="CF1484" s="7"/>
      <c r="CG1484" s="7"/>
      <c r="CH1484" s="7"/>
      <c r="CI1484" s="7"/>
      <c r="CJ1484" s="7"/>
      <c r="CK1484" s="7"/>
      <c r="CL1484" s="7"/>
      <c r="CM1484" s="7"/>
      <c r="CN1484" s="7"/>
      <c r="CO1484" s="7"/>
      <c r="CP1484" s="7"/>
      <c r="CQ1484" s="7"/>
      <c r="CR1484" s="7"/>
      <c r="CS1484" s="7"/>
      <c r="CT1484" s="7"/>
      <c r="CU1484" s="7"/>
      <c r="CV1484" s="7"/>
      <c r="CW1484" s="7"/>
      <c r="CX1484" s="7"/>
      <c r="CY1484" s="7"/>
      <c r="CZ1484" s="7"/>
      <c r="DA1484" s="7"/>
      <c r="DB1484" s="7"/>
    </row>
    <row r="1485" spans="22:106"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  <c r="AZ1485" s="7"/>
      <c r="BA1485" s="7"/>
      <c r="BB1485" s="7"/>
      <c r="BC1485" s="7"/>
      <c r="BD1485" s="7"/>
      <c r="BE1485" s="7"/>
      <c r="BF1485" s="7"/>
      <c r="BG1485" s="7"/>
      <c r="BH1485" s="7"/>
      <c r="BI1485" s="7"/>
      <c r="BJ1485" s="7"/>
      <c r="BK1485" s="7"/>
      <c r="BL1485" s="7"/>
      <c r="BM1485" s="7"/>
      <c r="BN1485" s="7"/>
      <c r="BO1485" s="7"/>
      <c r="BP1485" s="7"/>
      <c r="BQ1485" s="7"/>
      <c r="BR1485" s="7"/>
      <c r="BS1485" s="7"/>
      <c r="BT1485" s="7"/>
      <c r="BU1485" s="7"/>
      <c r="BV1485" s="7"/>
      <c r="BW1485" s="7"/>
      <c r="BX1485" s="7"/>
      <c r="BY1485" s="7"/>
      <c r="BZ1485" s="7"/>
      <c r="CA1485" s="7"/>
      <c r="CB1485" s="7"/>
      <c r="CC1485" s="7"/>
      <c r="CD1485" s="7"/>
      <c r="CE1485" s="7"/>
      <c r="CF1485" s="7"/>
      <c r="CG1485" s="7"/>
      <c r="CH1485" s="7"/>
      <c r="CI1485" s="7"/>
      <c r="CJ1485" s="7"/>
      <c r="CK1485" s="7"/>
      <c r="CL1485" s="7"/>
      <c r="CM1485" s="7"/>
      <c r="CN1485" s="7"/>
      <c r="CO1485" s="7"/>
      <c r="CP1485" s="7"/>
      <c r="CQ1485" s="7"/>
      <c r="CR1485" s="7"/>
      <c r="CS1485" s="7"/>
      <c r="CT1485" s="7"/>
      <c r="CU1485" s="7"/>
      <c r="CV1485" s="7"/>
      <c r="CW1485" s="7"/>
      <c r="CX1485" s="7"/>
      <c r="CY1485" s="7"/>
      <c r="CZ1485" s="7"/>
      <c r="DA1485" s="7"/>
      <c r="DB1485" s="7"/>
    </row>
    <row r="1486" spans="22:106"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  <c r="AZ1486" s="7"/>
      <c r="BA1486" s="7"/>
      <c r="BB1486" s="7"/>
      <c r="BC1486" s="7"/>
      <c r="BD1486" s="7"/>
      <c r="BE1486" s="7"/>
      <c r="BF1486" s="7"/>
      <c r="BG1486" s="7"/>
      <c r="BH1486" s="7"/>
      <c r="BI1486" s="7"/>
      <c r="BJ1486" s="7"/>
      <c r="BK1486" s="7"/>
      <c r="BL1486" s="7"/>
      <c r="BM1486" s="7"/>
      <c r="BN1486" s="7"/>
      <c r="BO1486" s="7"/>
      <c r="BP1486" s="7"/>
      <c r="BQ1486" s="7"/>
      <c r="BR1486" s="7"/>
      <c r="BS1486" s="7"/>
      <c r="BT1486" s="7"/>
      <c r="BU1486" s="7"/>
      <c r="BV1486" s="7"/>
      <c r="BW1486" s="7"/>
      <c r="BX1486" s="7"/>
      <c r="BY1486" s="7"/>
      <c r="BZ1486" s="7"/>
      <c r="CA1486" s="7"/>
      <c r="CB1486" s="7"/>
      <c r="CC1486" s="7"/>
      <c r="CD1486" s="7"/>
      <c r="CE1486" s="7"/>
      <c r="CF1486" s="7"/>
      <c r="CG1486" s="7"/>
      <c r="CH1486" s="7"/>
      <c r="CI1486" s="7"/>
      <c r="CJ1486" s="7"/>
      <c r="CK1486" s="7"/>
      <c r="CL1486" s="7"/>
      <c r="CM1486" s="7"/>
      <c r="CN1486" s="7"/>
      <c r="CO1486" s="7"/>
      <c r="CP1486" s="7"/>
      <c r="CQ1486" s="7"/>
      <c r="CR1486" s="7"/>
      <c r="CS1486" s="7"/>
      <c r="CT1486" s="7"/>
      <c r="CU1486" s="7"/>
      <c r="CV1486" s="7"/>
      <c r="CW1486" s="7"/>
      <c r="CX1486" s="7"/>
      <c r="CY1486" s="7"/>
      <c r="CZ1486" s="7"/>
      <c r="DA1486" s="7"/>
      <c r="DB1486" s="7"/>
    </row>
    <row r="1487" spans="22:106"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  <c r="AZ1487" s="7"/>
      <c r="BA1487" s="7"/>
      <c r="BB1487" s="7"/>
      <c r="BC1487" s="7"/>
      <c r="BD1487" s="7"/>
      <c r="BE1487" s="7"/>
      <c r="BF1487" s="7"/>
      <c r="BG1487" s="7"/>
      <c r="BH1487" s="7"/>
      <c r="BI1487" s="7"/>
      <c r="BJ1487" s="7"/>
      <c r="BK1487" s="7"/>
      <c r="BL1487" s="7"/>
      <c r="BM1487" s="7"/>
      <c r="BN1487" s="7"/>
      <c r="BO1487" s="7"/>
      <c r="BP1487" s="7"/>
      <c r="BQ1487" s="7"/>
      <c r="BR1487" s="7"/>
      <c r="BS1487" s="7"/>
      <c r="BT1487" s="7"/>
      <c r="BU1487" s="7"/>
      <c r="BV1487" s="7"/>
      <c r="BW1487" s="7"/>
      <c r="BX1487" s="7"/>
      <c r="BY1487" s="7"/>
      <c r="BZ1487" s="7"/>
      <c r="CA1487" s="7"/>
      <c r="CB1487" s="7"/>
      <c r="CC1487" s="7"/>
      <c r="CD1487" s="7"/>
      <c r="CE1487" s="7"/>
      <c r="CF1487" s="7"/>
      <c r="CG1487" s="7"/>
      <c r="CH1487" s="7"/>
      <c r="CI1487" s="7"/>
      <c r="CJ1487" s="7"/>
      <c r="CK1487" s="7"/>
      <c r="CL1487" s="7"/>
      <c r="CM1487" s="7"/>
      <c r="CN1487" s="7"/>
      <c r="CO1487" s="7"/>
      <c r="CP1487" s="7"/>
      <c r="CQ1487" s="7"/>
      <c r="CR1487" s="7"/>
      <c r="CS1487" s="7"/>
      <c r="CT1487" s="7"/>
      <c r="CU1487" s="7"/>
      <c r="CV1487" s="7"/>
      <c r="CW1487" s="7"/>
      <c r="CX1487" s="7"/>
      <c r="CY1487" s="7"/>
      <c r="CZ1487" s="7"/>
      <c r="DA1487" s="7"/>
      <c r="DB1487" s="7"/>
    </row>
    <row r="1488" spans="22:106"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AZ1488" s="7"/>
      <c r="BA1488" s="7"/>
      <c r="BB1488" s="7"/>
      <c r="BC1488" s="7"/>
      <c r="BD1488" s="7"/>
      <c r="BE1488" s="7"/>
      <c r="BF1488" s="7"/>
      <c r="BG1488" s="7"/>
      <c r="BH1488" s="7"/>
      <c r="BI1488" s="7"/>
      <c r="BJ1488" s="7"/>
      <c r="BK1488" s="7"/>
      <c r="BL1488" s="7"/>
      <c r="BM1488" s="7"/>
      <c r="BN1488" s="7"/>
      <c r="BO1488" s="7"/>
      <c r="BP1488" s="7"/>
      <c r="BQ1488" s="7"/>
      <c r="BR1488" s="7"/>
      <c r="BS1488" s="7"/>
      <c r="BT1488" s="7"/>
      <c r="BU1488" s="7"/>
      <c r="BV1488" s="7"/>
      <c r="BW1488" s="7"/>
      <c r="BX1488" s="7"/>
      <c r="BY1488" s="7"/>
      <c r="BZ1488" s="7"/>
      <c r="CA1488" s="7"/>
      <c r="CB1488" s="7"/>
      <c r="CC1488" s="7"/>
      <c r="CD1488" s="7"/>
      <c r="CE1488" s="7"/>
      <c r="CF1488" s="7"/>
      <c r="CG1488" s="7"/>
      <c r="CH1488" s="7"/>
      <c r="CI1488" s="7"/>
      <c r="CJ1488" s="7"/>
      <c r="CK1488" s="7"/>
      <c r="CL1488" s="7"/>
      <c r="CM1488" s="7"/>
      <c r="CN1488" s="7"/>
      <c r="CO1488" s="7"/>
      <c r="CP1488" s="7"/>
      <c r="CQ1488" s="7"/>
      <c r="CR1488" s="7"/>
      <c r="CS1488" s="7"/>
      <c r="CT1488" s="7"/>
      <c r="CU1488" s="7"/>
      <c r="CV1488" s="7"/>
      <c r="CW1488" s="7"/>
      <c r="CX1488" s="7"/>
      <c r="CY1488" s="7"/>
      <c r="CZ1488" s="7"/>
      <c r="DA1488" s="7"/>
      <c r="DB1488" s="7"/>
    </row>
    <row r="1489" spans="22:106"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/>
      <c r="AX1489" s="7"/>
      <c r="AY1489" s="7"/>
      <c r="AZ1489" s="7"/>
      <c r="BA1489" s="7"/>
      <c r="BB1489" s="7"/>
      <c r="BC1489" s="7"/>
      <c r="BD1489" s="7"/>
      <c r="BE1489" s="7"/>
      <c r="BF1489" s="7"/>
      <c r="BG1489" s="7"/>
      <c r="BH1489" s="7"/>
      <c r="BI1489" s="7"/>
      <c r="BJ1489" s="7"/>
      <c r="BK1489" s="7"/>
      <c r="BL1489" s="7"/>
      <c r="BM1489" s="7"/>
      <c r="BN1489" s="7"/>
      <c r="BO1489" s="7"/>
      <c r="BP1489" s="7"/>
      <c r="BQ1489" s="7"/>
      <c r="BR1489" s="7"/>
      <c r="BS1489" s="7"/>
      <c r="BT1489" s="7"/>
      <c r="BU1489" s="7"/>
      <c r="BV1489" s="7"/>
      <c r="BW1489" s="7"/>
      <c r="BX1489" s="7"/>
      <c r="BY1489" s="7"/>
      <c r="BZ1489" s="7"/>
      <c r="CA1489" s="7"/>
      <c r="CB1489" s="7"/>
      <c r="CC1489" s="7"/>
      <c r="CD1489" s="7"/>
      <c r="CE1489" s="7"/>
      <c r="CF1489" s="7"/>
      <c r="CG1489" s="7"/>
      <c r="CH1489" s="7"/>
      <c r="CI1489" s="7"/>
      <c r="CJ1489" s="7"/>
      <c r="CK1489" s="7"/>
      <c r="CL1489" s="7"/>
      <c r="CM1489" s="7"/>
      <c r="CN1489" s="7"/>
      <c r="CO1489" s="7"/>
      <c r="CP1489" s="7"/>
      <c r="CQ1489" s="7"/>
      <c r="CR1489" s="7"/>
      <c r="CS1489" s="7"/>
      <c r="CT1489" s="7"/>
      <c r="CU1489" s="7"/>
      <c r="CV1489" s="7"/>
      <c r="CW1489" s="7"/>
      <c r="CX1489" s="7"/>
      <c r="CY1489" s="7"/>
      <c r="CZ1489" s="7"/>
      <c r="DA1489" s="7"/>
      <c r="DB1489" s="7"/>
    </row>
    <row r="1490" spans="22:106"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7"/>
      <c r="BJ1490" s="7"/>
      <c r="BK1490" s="7"/>
      <c r="BL1490" s="7"/>
      <c r="BM1490" s="7"/>
      <c r="BN1490" s="7"/>
      <c r="BO1490" s="7"/>
      <c r="BP1490" s="7"/>
      <c r="BQ1490" s="7"/>
      <c r="BR1490" s="7"/>
      <c r="BS1490" s="7"/>
      <c r="BT1490" s="7"/>
      <c r="BU1490" s="7"/>
      <c r="BV1490" s="7"/>
      <c r="BW1490" s="7"/>
      <c r="BX1490" s="7"/>
      <c r="BY1490" s="7"/>
      <c r="BZ1490" s="7"/>
      <c r="CA1490" s="7"/>
      <c r="CB1490" s="7"/>
      <c r="CC1490" s="7"/>
      <c r="CD1490" s="7"/>
      <c r="CE1490" s="7"/>
      <c r="CF1490" s="7"/>
      <c r="CG1490" s="7"/>
      <c r="CH1490" s="7"/>
      <c r="CI1490" s="7"/>
      <c r="CJ1490" s="7"/>
      <c r="CK1490" s="7"/>
      <c r="CL1490" s="7"/>
      <c r="CM1490" s="7"/>
      <c r="CN1490" s="7"/>
      <c r="CO1490" s="7"/>
      <c r="CP1490" s="7"/>
      <c r="CQ1490" s="7"/>
      <c r="CR1490" s="7"/>
      <c r="CS1490" s="7"/>
      <c r="CT1490" s="7"/>
      <c r="CU1490" s="7"/>
      <c r="CV1490" s="7"/>
      <c r="CW1490" s="7"/>
      <c r="CX1490" s="7"/>
      <c r="CY1490" s="7"/>
      <c r="CZ1490" s="7"/>
      <c r="DA1490" s="7"/>
      <c r="DB1490" s="7"/>
    </row>
    <row r="1491" spans="22:106"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AZ1491" s="7"/>
      <c r="BA1491" s="7"/>
      <c r="BB1491" s="7"/>
      <c r="BC1491" s="7"/>
      <c r="BD1491" s="7"/>
      <c r="BE1491" s="7"/>
      <c r="BF1491" s="7"/>
      <c r="BG1491" s="7"/>
      <c r="BH1491" s="7"/>
      <c r="BI1491" s="7"/>
      <c r="BJ1491" s="7"/>
      <c r="BK1491" s="7"/>
      <c r="BL1491" s="7"/>
      <c r="BM1491" s="7"/>
      <c r="BN1491" s="7"/>
      <c r="BO1491" s="7"/>
      <c r="BP1491" s="7"/>
      <c r="BQ1491" s="7"/>
      <c r="BR1491" s="7"/>
      <c r="BS1491" s="7"/>
      <c r="BT1491" s="7"/>
      <c r="BU1491" s="7"/>
      <c r="BV1491" s="7"/>
      <c r="BW1491" s="7"/>
      <c r="BX1491" s="7"/>
      <c r="BY1491" s="7"/>
      <c r="BZ1491" s="7"/>
      <c r="CA1491" s="7"/>
      <c r="CB1491" s="7"/>
      <c r="CC1491" s="7"/>
      <c r="CD1491" s="7"/>
      <c r="CE1491" s="7"/>
      <c r="CF1491" s="7"/>
      <c r="CG1491" s="7"/>
      <c r="CH1491" s="7"/>
      <c r="CI1491" s="7"/>
      <c r="CJ1491" s="7"/>
      <c r="CK1491" s="7"/>
      <c r="CL1491" s="7"/>
      <c r="CM1491" s="7"/>
      <c r="CN1491" s="7"/>
      <c r="CO1491" s="7"/>
      <c r="CP1491" s="7"/>
      <c r="CQ1491" s="7"/>
      <c r="CR1491" s="7"/>
      <c r="CS1491" s="7"/>
      <c r="CT1491" s="7"/>
      <c r="CU1491" s="7"/>
      <c r="CV1491" s="7"/>
      <c r="CW1491" s="7"/>
      <c r="CX1491" s="7"/>
      <c r="CY1491" s="7"/>
      <c r="CZ1491" s="7"/>
      <c r="DA1491" s="7"/>
      <c r="DB1491" s="7"/>
    </row>
    <row r="1492" spans="22:106"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7"/>
      <c r="BJ1492" s="7"/>
      <c r="BK1492" s="7"/>
      <c r="BL1492" s="7"/>
      <c r="BM1492" s="7"/>
      <c r="BN1492" s="7"/>
      <c r="BO1492" s="7"/>
      <c r="BP1492" s="7"/>
      <c r="BQ1492" s="7"/>
      <c r="BR1492" s="7"/>
      <c r="BS1492" s="7"/>
      <c r="BT1492" s="7"/>
      <c r="BU1492" s="7"/>
      <c r="BV1492" s="7"/>
      <c r="BW1492" s="7"/>
      <c r="BX1492" s="7"/>
      <c r="BY1492" s="7"/>
      <c r="BZ1492" s="7"/>
      <c r="CA1492" s="7"/>
      <c r="CB1492" s="7"/>
      <c r="CC1492" s="7"/>
      <c r="CD1492" s="7"/>
      <c r="CE1492" s="7"/>
      <c r="CF1492" s="7"/>
      <c r="CG1492" s="7"/>
      <c r="CH1492" s="7"/>
      <c r="CI1492" s="7"/>
      <c r="CJ1492" s="7"/>
      <c r="CK1492" s="7"/>
      <c r="CL1492" s="7"/>
      <c r="CM1492" s="7"/>
      <c r="CN1492" s="7"/>
      <c r="CO1492" s="7"/>
      <c r="CP1492" s="7"/>
      <c r="CQ1492" s="7"/>
      <c r="CR1492" s="7"/>
      <c r="CS1492" s="7"/>
      <c r="CT1492" s="7"/>
      <c r="CU1492" s="7"/>
      <c r="CV1492" s="7"/>
      <c r="CW1492" s="7"/>
      <c r="CX1492" s="7"/>
      <c r="CY1492" s="7"/>
      <c r="CZ1492" s="7"/>
      <c r="DA1492" s="7"/>
      <c r="DB1492" s="7"/>
    </row>
    <row r="1493" spans="22:106"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AZ1493" s="7"/>
      <c r="BA1493" s="7"/>
      <c r="BB1493" s="7"/>
      <c r="BC1493" s="7"/>
      <c r="BD1493" s="7"/>
      <c r="BE1493" s="7"/>
      <c r="BF1493" s="7"/>
      <c r="BG1493" s="7"/>
      <c r="BH1493" s="7"/>
      <c r="BI1493" s="7"/>
      <c r="BJ1493" s="7"/>
      <c r="BK1493" s="7"/>
      <c r="BL1493" s="7"/>
      <c r="BM1493" s="7"/>
      <c r="BN1493" s="7"/>
      <c r="BO1493" s="7"/>
      <c r="BP1493" s="7"/>
      <c r="BQ1493" s="7"/>
      <c r="BR1493" s="7"/>
      <c r="BS1493" s="7"/>
      <c r="BT1493" s="7"/>
      <c r="BU1493" s="7"/>
      <c r="BV1493" s="7"/>
      <c r="BW1493" s="7"/>
      <c r="BX1493" s="7"/>
      <c r="BY1493" s="7"/>
      <c r="BZ1493" s="7"/>
      <c r="CA1493" s="7"/>
      <c r="CB1493" s="7"/>
      <c r="CC1493" s="7"/>
      <c r="CD1493" s="7"/>
      <c r="CE1493" s="7"/>
      <c r="CF1493" s="7"/>
      <c r="CG1493" s="7"/>
      <c r="CH1493" s="7"/>
      <c r="CI1493" s="7"/>
      <c r="CJ1493" s="7"/>
      <c r="CK1493" s="7"/>
      <c r="CL1493" s="7"/>
      <c r="CM1493" s="7"/>
      <c r="CN1493" s="7"/>
      <c r="CO1493" s="7"/>
      <c r="CP1493" s="7"/>
      <c r="CQ1493" s="7"/>
      <c r="CR1493" s="7"/>
      <c r="CS1493" s="7"/>
      <c r="CT1493" s="7"/>
      <c r="CU1493" s="7"/>
      <c r="CV1493" s="7"/>
      <c r="CW1493" s="7"/>
      <c r="CX1493" s="7"/>
      <c r="CY1493" s="7"/>
      <c r="CZ1493" s="7"/>
      <c r="DA1493" s="7"/>
      <c r="DB1493" s="7"/>
    </row>
    <row r="1494" spans="22:106"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7"/>
      <c r="BJ1494" s="7"/>
      <c r="BK1494" s="7"/>
      <c r="BL1494" s="7"/>
      <c r="BM1494" s="7"/>
      <c r="BN1494" s="7"/>
      <c r="BO1494" s="7"/>
      <c r="BP1494" s="7"/>
      <c r="BQ1494" s="7"/>
      <c r="BR1494" s="7"/>
      <c r="BS1494" s="7"/>
      <c r="BT1494" s="7"/>
      <c r="BU1494" s="7"/>
      <c r="BV1494" s="7"/>
      <c r="BW1494" s="7"/>
      <c r="BX1494" s="7"/>
      <c r="BY1494" s="7"/>
      <c r="BZ1494" s="7"/>
      <c r="CA1494" s="7"/>
      <c r="CB1494" s="7"/>
      <c r="CC1494" s="7"/>
      <c r="CD1494" s="7"/>
      <c r="CE1494" s="7"/>
      <c r="CF1494" s="7"/>
      <c r="CG1494" s="7"/>
      <c r="CH1494" s="7"/>
      <c r="CI1494" s="7"/>
      <c r="CJ1494" s="7"/>
      <c r="CK1494" s="7"/>
      <c r="CL1494" s="7"/>
      <c r="CM1494" s="7"/>
      <c r="CN1494" s="7"/>
      <c r="CO1494" s="7"/>
      <c r="CP1494" s="7"/>
      <c r="CQ1494" s="7"/>
      <c r="CR1494" s="7"/>
      <c r="CS1494" s="7"/>
      <c r="CT1494" s="7"/>
      <c r="CU1494" s="7"/>
      <c r="CV1494" s="7"/>
      <c r="CW1494" s="7"/>
      <c r="CX1494" s="7"/>
      <c r="CY1494" s="7"/>
      <c r="CZ1494" s="7"/>
      <c r="DA1494" s="7"/>
      <c r="DB1494" s="7"/>
    </row>
    <row r="1495" spans="22:106"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AZ1495" s="7"/>
      <c r="BA1495" s="7"/>
      <c r="BB1495" s="7"/>
      <c r="BC1495" s="7"/>
      <c r="BD1495" s="7"/>
      <c r="BE1495" s="7"/>
      <c r="BF1495" s="7"/>
      <c r="BG1495" s="7"/>
      <c r="BH1495" s="7"/>
      <c r="BI1495" s="7"/>
      <c r="BJ1495" s="7"/>
      <c r="BK1495" s="7"/>
      <c r="BL1495" s="7"/>
      <c r="BM1495" s="7"/>
      <c r="BN1495" s="7"/>
      <c r="BO1495" s="7"/>
      <c r="BP1495" s="7"/>
      <c r="BQ1495" s="7"/>
      <c r="BR1495" s="7"/>
      <c r="BS1495" s="7"/>
      <c r="BT1495" s="7"/>
      <c r="BU1495" s="7"/>
      <c r="BV1495" s="7"/>
      <c r="BW1495" s="7"/>
      <c r="BX1495" s="7"/>
      <c r="BY1495" s="7"/>
      <c r="BZ1495" s="7"/>
      <c r="CA1495" s="7"/>
      <c r="CB1495" s="7"/>
      <c r="CC1495" s="7"/>
      <c r="CD1495" s="7"/>
      <c r="CE1495" s="7"/>
      <c r="CF1495" s="7"/>
      <c r="CG1495" s="7"/>
      <c r="CH1495" s="7"/>
      <c r="CI1495" s="7"/>
      <c r="CJ1495" s="7"/>
      <c r="CK1495" s="7"/>
      <c r="CL1495" s="7"/>
      <c r="CM1495" s="7"/>
      <c r="CN1495" s="7"/>
      <c r="CO1495" s="7"/>
      <c r="CP1495" s="7"/>
      <c r="CQ1495" s="7"/>
      <c r="CR1495" s="7"/>
      <c r="CS1495" s="7"/>
      <c r="CT1495" s="7"/>
      <c r="CU1495" s="7"/>
      <c r="CV1495" s="7"/>
      <c r="CW1495" s="7"/>
      <c r="CX1495" s="7"/>
      <c r="CY1495" s="7"/>
      <c r="CZ1495" s="7"/>
      <c r="DA1495" s="7"/>
      <c r="DB1495" s="7"/>
    </row>
    <row r="1496" spans="22:106"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7"/>
      <c r="BJ1496" s="7"/>
      <c r="BK1496" s="7"/>
      <c r="BL1496" s="7"/>
      <c r="BM1496" s="7"/>
      <c r="BN1496" s="7"/>
      <c r="BO1496" s="7"/>
      <c r="BP1496" s="7"/>
      <c r="BQ1496" s="7"/>
      <c r="BR1496" s="7"/>
      <c r="BS1496" s="7"/>
      <c r="BT1496" s="7"/>
      <c r="BU1496" s="7"/>
      <c r="BV1496" s="7"/>
      <c r="BW1496" s="7"/>
      <c r="BX1496" s="7"/>
      <c r="BY1496" s="7"/>
      <c r="BZ1496" s="7"/>
      <c r="CA1496" s="7"/>
      <c r="CB1496" s="7"/>
      <c r="CC1496" s="7"/>
      <c r="CD1496" s="7"/>
      <c r="CE1496" s="7"/>
      <c r="CF1496" s="7"/>
      <c r="CG1496" s="7"/>
      <c r="CH1496" s="7"/>
      <c r="CI1496" s="7"/>
      <c r="CJ1496" s="7"/>
      <c r="CK1496" s="7"/>
      <c r="CL1496" s="7"/>
      <c r="CM1496" s="7"/>
      <c r="CN1496" s="7"/>
      <c r="CO1496" s="7"/>
      <c r="CP1496" s="7"/>
      <c r="CQ1496" s="7"/>
      <c r="CR1496" s="7"/>
      <c r="CS1496" s="7"/>
      <c r="CT1496" s="7"/>
      <c r="CU1496" s="7"/>
      <c r="CV1496" s="7"/>
      <c r="CW1496" s="7"/>
      <c r="CX1496" s="7"/>
      <c r="CY1496" s="7"/>
      <c r="CZ1496" s="7"/>
      <c r="DA1496" s="7"/>
      <c r="DB1496" s="7"/>
    </row>
    <row r="1497" spans="22:106"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AZ1497" s="7"/>
      <c r="BA1497" s="7"/>
      <c r="BB1497" s="7"/>
      <c r="BC1497" s="7"/>
      <c r="BD1497" s="7"/>
      <c r="BE1497" s="7"/>
      <c r="BF1497" s="7"/>
      <c r="BG1497" s="7"/>
      <c r="BH1497" s="7"/>
      <c r="BI1497" s="7"/>
      <c r="BJ1497" s="7"/>
      <c r="BK1497" s="7"/>
      <c r="BL1497" s="7"/>
      <c r="BM1497" s="7"/>
      <c r="BN1497" s="7"/>
      <c r="BO1497" s="7"/>
      <c r="BP1497" s="7"/>
      <c r="BQ1497" s="7"/>
      <c r="BR1497" s="7"/>
      <c r="BS1497" s="7"/>
      <c r="BT1497" s="7"/>
      <c r="BU1497" s="7"/>
      <c r="BV1497" s="7"/>
      <c r="BW1497" s="7"/>
      <c r="BX1497" s="7"/>
      <c r="BY1497" s="7"/>
      <c r="BZ1497" s="7"/>
      <c r="CA1497" s="7"/>
      <c r="CB1497" s="7"/>
      <c r="CC1497" s="7"/>
      <c r="CD1497" s="7"/>
      <c r="CE1497" s="7"/>
      <c r="CF1497" s="7"/>
      <c r="CG1497" s="7"/>
      <c r="CH1497" s="7"/>
      <c r="CI1497" s="7"/>
      <c r="CJ1497" s="7"/>
      <c r="CK1497" s="7"/>
      <c r="CL1497" s="7"/>
      <c r="CM1497" s="7"/>
      <c r="CN1497" s="7"/>
      <c r="CO1497" s="7"/>
      <c r="CP1497" s="7"/>
      <c r="CQ1497" s="7"/>
      <c r="CR1497" s="7"/>
      <c r="CS1497" s="7"/>
      <c r="CT1497" s="7"/>
      <c r="CU1497" s="7"/>
      <c r="CV1497" s="7"/>
      <c r="CW1497" s="7"/>
      <c r="CX1497" s="7"/>
      <c r="CY1497" s="7"/>
      <c r="CZ1497" s="7"/>
      <c r="DA1497" s="7"/>
      <c r="DB1497" s="7"/>
    </row>
    <row r="1498" spans="22:106"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AZ1498" s="7"/>
      <c r="BA1498" s="7"/>
      <c r="BB1498" s="7"/>
      <c r="BC1498" s="7"/>
      <c r="BD1498" s="7"/>
      <c r="BE1498" s="7"/>
      <c r="BF1498" s="7"/>
      <c r="BG1498" s="7"/>
      <c r="BH1498" s="7"/>
      <c r="BI1498" s="7"/>
      <c r="BJ1498" s="7"/>
      <c r="BK1498" s="7"/>
      <c r="BL1498" s="7"/>
      <c r="BM1498" s="7"/>
      <c r="BN1498" s="7"/>
      <c r="BO1498" s="7"/>
      <c r="BP1498" s="7"/>
      <c r="BQ1498" s="7"/>
      <c r="BR1498" s="7"/>
      <c r="BS1498" s="7"/>
      <c r="BT1498" s="7"/>
      <c r="BU1498" s="7"/>
      <c r="BV1498" s="7"/>
      <c r="BW1498" s="7"/>
      <c r="BX1498" s="7"/>
      <c r="BY1498" s="7"/>
      <c r="BZ1498" s="7"/>
      <c r="CA1498" s="7"/>
      <c r="CB1498" s="7"/>
      <c r="CC1498" s="7"/>
      <c r="CD1498" s="7"/>
      <c r="CE1498" s="7"/>
      <c r="CF1498" s="7"/>
      <c r="CG1498" s="7"/>
      <c r="CH1498" s="7"/>
      <c r="CI1498" s="7"/>
      <c r="CJ1498" s="7"/>
      <c r="CK1498" s="7"/>
      <c r="CL1498" s="7"/>
      <c r="CM1498" s="7"/>
      <c r="CN1498" s="7"/>
      <c r="CO1498" s="7"/>
      <c r="CP1498" s="7"/>
      <c r="CQ1498" s="7"/>
      <c r="CR1498" s="7"/>
      <c r="CS1498" s="7"/>
      <c r="CT1498" s="7"/>
      <c r="CU1498" s="7"/>
      <c r="CV1498" s="7"/>
      <c r="CW1498" s="7"/>
      <c r="CX1498" s="7"/>
      <c r="CY1498" s="7"/>
      <c r="CZ1498" s="7"/>
      <c r="DA1498" s="7"/>
      <c r="DB1498" s="7"/>
    </row>
    <row r="1499" spans="22:106"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7"/>
      <c r="BJ1499" s="7"/>
      <c r="BK1499" s="7"/>
      <c r="BL1499" s="7"/>
      <c r="BM1499" s="7"/>
      <c r="BN1499" s="7"/>
      <c r="BO1499" s="7"/>
      <c r="BP1499" s="7"/>
      <c r="BQ1499" s="7"/>
      <c r="BR1499" s="7"/>
      <c r="BS1499" s="7"/>
      <c r="BT1499" s="7"/>
      <c r="BU1499" s="7"/>
      <c r="BV1499" s="7"/>
      <c r="BW1499" s="7"/>
      <c r="BX1499" s="7"/>
      <c r="BY1499" s="7"/>
      <c r="BZ1499" s="7"/>
      <c r="CA1499" s="7"/>
      <c r="CB1499" s="7"/>
      <c r="CC1499" s="7"/>
      <c r="CD1499" s="7"/>
      <c r="CE1499" s="7"/>
      <c r="CF1499" s="7"/>
      <c r="CG1499" s="7"/>
      <c r="CH1499" s="7"/>
      <c r="CI1499" s="7"/>
      <c r="CJ1499" s="7"/>
      <c r="CK1499" s="7"/>
      <c r="CL1499" s="7"/>
      <c r="CM1499" s="7"/>
      <c r="CN1499" s="7"/>
      <c r="CO1499" s="7"/>
      <c r="CP1499" s="7"/>
      <c r="CQ1499" s="7"/>
      <c r="CR1499" s="7"/>
      <c r="CS1499" s="7"/>
      <c r="CT1499" s="7"/>
      <c r="CU1499" s="7"/>
      <c r="CV1499" s="7"/>
      <c r="CW1499" s="7"/>
      <c r="CX1499" s="7"/>
      <c r="CY1499" s="7"/>
      <c r="CZ1499" s="7"/>
      <c r="DA1499" s="7"/>
      <c r="DB1499" s="7"/>
    </row>
    <row r="1500" spans="22:106"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7"/>
      <c r="BJ1500" s="7"/>
      <c r="BK1500" s="7"/>
      <c r="BL1500" s="7"/>
      <c r="BM1500" s="7"/>
      <c r="BN1500" s="7"/>
      <c r="BO1500" s="7"/>
      <c r="BP1500" s="7"/>
      <c r="BQ1500" s="7"/>
      <c r="BR1500" s="7"/>
      <c r="BS1500" s="7"/>
      <c r="BT1500" s="7"/>
      <c r="BU1500" s="7"/>
      <c r="BV1500" s="7"/>
      <c r="BW1500" s="7"/>
      <c r="BX1500" s="7"/>
      <c r="BY1500" s="7"/>
      <c r="BZ1500" s="7"/>
      <c r="CA1500" s="7"/>
      <c r="CB1500" s="7"/>
      <c r="CC1500" s="7"/>
      <c r="CD1500" s="7"/>
      <c r="CE1500" s="7"/>
      <c r="CF1500" s="7"/>
      <c r="CG1500" s="7"/>
      <c r="CH1500" s="7"/>
      <c r="CI1500" s="7"/>
      <c r="CJ1500" s="7"/>
      <c r="CK1500" s="7"/>
      <c r="CL1500" s="7"/>
      <c r="CM1500" s="7"/>
      <c r="CN1500" s="7"/>
      <c r="CO1500" s="7"/>
      <c r="CP1500" s="7"/>
      <c r="CQ1500" s="7"/>
      <c r="CR1500" s="7"/>
      <c r="CS1500" s="7"/>
      <c r="CT1500" s="7"/>
      <c r="CU1500" s="7"/>
      <c r="CV1500" s="7"/>
      <c r="CW1500" s="7"/>
      <c r="CX1500" s="7"/>
      <c r="CY1500" s="7"/>
      <c r="CZ1500" s="7"/>
      <c r="DA1500" s="7"/>
      <c r="DB1500" s="7"/>
    </row>
    <row r="1501" spans="22:106"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  <c r="AZ1501" s="7"/>
      <c r="BA1501" s="7"/>
      <c r="BB1501" s="7"/>
      <c r="BC1501" s="7"/>
      <c r="BD1501" s="7"/>
      <c r="BE1501" s="7"/>
      <c r="BF1501" s="7"/>
      <c r="BG1501" s="7"/>
      <c r="BH1501" s="7"/>
      <c r="BI1501" s="7"/>
      <c r="BJ1501" s="7"/>
      <c r="BK1501" s="7"/>
      <c r="BL1501" s="7"/>
      <c r="BM1501" s="7"/>
      <c r="BN1501" s="7"/>
      <c r="BO1501" s="7"/>
      <c r="BP1501" s="7"/>
      <c r="BQ1501" s="7"/>
      <c r="BR1501" s="7"/>
      <c r="BS1501" s="7"/>
      <c r="BT1501" s="7"/>
      <c r="BU1501" s="7"/>
      <c r="BV1501" s="7"/>
      <c r="BW1501" s="7"/>
      <c r="BX1501" s="7"/>
      <c r="BY1501" s="7"/>
      <c r="BZ1501" s="7"/>
      <c r="CA1501" s="7"/>
      <c r="CB1501" s="7"/>
      <c r="CC1501" s="7"/>
      <c r="CD1501" s="7"/>
      <c r="CE1501" s="7"/>
      <c r="CF1501" s="7"/>
      <c r="CG1501" s="7"/>
      <c r="CH1501" s="7"/>
      <c r="CI1501" s="7"/>
      <c r="CJ1501" s="7"/>
      <c r="CK1501" s="7"/>
      <c r="CL1501" s="7"/>
      <c r="CM1501" s="7"/>
      <c r="CN1501" s="7"/>
      <c r="CO1501" s="7"/>
      <c r="CP1501" s="7"/>
      <c r="CQ1501" s="7"/>
      <c r="CR1501" s="7"/>
      <c r="CS1501" s="7"/>
      <c r="CT1501" s="7"/>
      <c r="CU1501" s="7"/>
      <c r="CV1501" s="7"/>
      <c r="CW1501" s="7"/>
      <c r="CX1501" s="7"/>
      <c r="CY1501" s="7"/>
      <c r="CZ1501" s="7"/>
      <c r="DA1501" s="7"/>
      <c r="DB1501" s="7"/>
    </row>
    <row r="1502" spans="22:106"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  <c r="AZ1502" s="7"/>
      <c r="BA1502" s="7"/>
      <c r="BB1502" s="7"/>
      <c r="BC1502" s="7"/>
      <c r="BD1502" s="7"/>
      <c r="BE1502" s="7"/>
      <c r="BF1502" s="7"/>
      <c r="BG1502" s="7"/>
      <c r="BH1502" s="7"/>
      <c r="BI1502" s="7"/>
      <c r="BJ1502" s="7"/>
      <c r="BK1502" s="7"/>
      <c r="BL1502" s="7"/>
      <c r="BM1502" s="7"/>
      <c r="BN1502" s="7"/>
      <c r="BO1502" s="7"/>
      <c r="BP1502" s="7"/>
      <c r="BQ1502" s="7"/>
      <c r="BR1502" s="7"/>
      <c r="BS1502" s="7"/>
      <c r="BT1502" s="7"/>
      <c r="BU1502" s="7"/>
      <c r="BV1502" s="7"/>
      <c r="BW1502" s="7"/>
      <c r="BX1502" s="7"/>
      <c r="BY1502" s="7"/>
      <c r="BZ1502" s="7"/>
      <c r="CA1502" s="7"/>
      <c r="CB1502" s="7"/>
      <c r="CC1502" s="7"/>
      <c r="CD1502" s="7"/>
      <c r="CE1502" s="7"/>
      <c r="CF1502" s="7"/>
      <c r="CG1502" s="7"/>
      <c r="CH1502" s="7"/>
      <c r="CI1502" s="7"/>
      <c r="CJ1502" s="7"/>
      <c r="CK1502" s="7"/>
      <c r="CL1502" s="7"/>
      <c r="CM1502" s="7"/>
      <c r="CN1502" s="7"/>
      <c r="CO1502" s="7"/>
      <c r="CP1502" s="7"/>
      <c r="CQ1502" s="7"/>
      <c r="CR1502" s="7"/>
      <c r="CS1502" s="7"/>
      <c r="CT1502" s="7"/>
      <c r="CU1502" s="7"/>
      <c r="CV1502" s="7"/>
      <c r="CW1502" s="7"/>
      <c r="CX1502" s="7"/>
      <c r="CY1502" s="7"/>
      <c r="CZ1502" s="7"/>
      <c r="DA1502" s="7"/>
      <c r="DB1502" s="7"/>
    </row>
    <row r="1503" spans="22:106"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AZ1503" s="7"/>
      <c r="BA1503" s="7"/>
      <c r="BB1503" s="7"/>
      <c r="BC1503" s="7"/>
      <c r="BD1503" s="7"/>
      <c r="BE1503" s="7"/>
      <c r="BF1503" s="7"/>
      <c r="BG1503" s="7"/>
      <c r="BH1503" s="7"/>
      <c r="BI1503" s="7"/>
      <c r="BJ1503" s="7"/>
      <c r="BK1503" s="7"/>
      <c r="BL1503" s="7"/>
      <c r="BM1503" s="7"/>
      <c r="BN1503" s="7"/>
      <c r="BO1503" s="7"/>
      <c r="BP1503" s="7"/>
      <c r="BQ1503" s="7"/>
      <c r="BR1503" s="7"/>
      <c r="BS1503" s="7"/>
      <c r="BT1503" s="7"/>
      <c r="BU1503" s="7"/>
      <c r="BV1503" s="7"/>
      <c r="BW1503" s="7"/>
      <c r="BX1503" s="7"/>
      <c r="BY1503" s="7"/>
      <c r="BZ1503" s="7"/>
      <c r="CA1503" s="7"/>
      <c r="CB1503" s="7"/>
      <c r="CC1503" s="7"/>
      <c r="CD1503" s="7"/>
      <c r="CE1503" s="7"/>
      <c r="CF1503" s="7"/>
      <c r="CG1503" s="7"/>
      <c r="CH1503" s="7"/>
      <c r="CI1503" s="7"/>
      <c r="CJ1503" s="7"/>
      <c r="CK1503" s="7"/>
      <c r="CL1503" s="7"/>
      <c r="CM1503" s="7"/>
      <c r="CN1503" s="7"/>
      <c r="CO1503" s="7"/>
      <c r="CP1503" s="7"/>
      <c r="CQ1503" s="7"/>
      <c r="CR1503" s="7"/>
      <c r="CS1503" s="7"/>
      <c r="CT1503" s="7"/>
      <c r="CU1503" s="7"/>
      <c r="CV1503" s="7"/>
      <c r="CW1503" s="7"/>
      <c r="CX1503" s="7"/>
      <c r="CY1503" s="7"/>
      <c r="CZ1503" s="7"/>
      <c r="DA1503" s="7"/>
      <c r="DB1503" s="7"/>
    </row>
    <row r="1504" spans="22:106"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AZ1504" s="7"/>
      <c r="BA1504" s="7"/>
      <c r="BB1504" s="7"/>
      <c r="BC1504" s="7"/>
      <c r="BD1504" s="7"/>
      <c r="BE1504" s="7"/>
      <c r="BF1504" s="7"/>
      <c r="BG1504" s="7"/>
      <c r="BH1504" s="7"/>
      <c r="BI1504" s="7"/>
      <c r="BJ1504" s="7"/>
      <c r="BK1504" s="7"/>
      <c r="BL1504" s="7"/>
      <c r="BM1504" s="7"/>
      <c r="BN1504" s="7"/>
      <c r="BO1504" s="7"/>
      <c r="BP1504" s="7"/>
      <c r="BQ1504" s="7"/>
      <c r="BR1504" s="7"/>
      <c r="BS1504" s="7"/>
      <c r="BT1504" s="7"/>
      <c r="BU1504" s="7"/>
      <c r="BV1504" s="7"/>
      <c r="BW1504" s="7"/>
      <c r="BX1504" s="7"/>
      <c r="BY1504" s="7"/>
      <c r="BZ1504" s="7"/>
      <c r="CA1504" s="7"/>
      <c r="CB1504" s="7"/>
      <c r="CC1504" s="7"/>
      <c r="CD1504" s="7"/>
      <c r="CE1504" s="7"/>
      <c r="CF1504" s="7"/>
      <c r="CG1504" s="7"/>
      <c r="CH1504" s="7"/>
      <c r="CI1504" s="7"/>
      <c r="CJ1504" s="7"/>
      <c r="CK1504" s="7"/>
      <c r="CL1504" s="7"/>
      <c r="CM1504" s="7"/>
      <c r="CN1504" s="7"/>
      <c r="CO1504" s="7"/>
      <c r="CP1504" s="7"/>
      <c r="CQ1504" s="7"/>
      <c r="CR1504" s="7"/>
      <c r="CS1504" s="7"/>
      <c r="CT1504" s="7"/>
      <c r="CU1504" s="7"/>
      <c r="CV1504" s="7"/>
      <c r="CW1504" s="7"/>
      <c r="CX1504" s="7"/>
      <c r="CY1504" s="7"/>
      <c r="CZ1504" s="7"/>
      <c r="DA1504" s="7"/>
      <c r="DB1504" s="7"/>
    </row>
    <row r="1505" spans="22:106"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  <c r="AZ1505" s="7"/>
      <c r="BA1505" s="7"/>
      <c r="BB1505" s="7"/>
      <c r="BC1505" s="7"/>
      <c r="BD1505" s="7"/>
      <c r="BE1505" s="7"/>
      <c r="BF1505" s="7"/>
      <c r="BG1505" s="7"/>
      <c r="BH1505" s="7"/>
      <c r="BI1505" s="7"/>
      <c r="BJ1505" s="7"/>
      <c r="BK1505" s="7"/>
      <c r="BL1505" s="7"/>
      <c r="BM1505" s="7"/>
      <c r="BN1505" s="7"/>
      <c r="BO1505" s="7"/>
      <c r="BP1505" s="7"/>
      <c r="BQ1505" s="7"/>
      <c r="BR1505" s="7"/>
      <c r="BS1505" s="7"/>
      <c r="BT1505" s="7"/>
      <c r="BU1505" s="7"/>
      <c r="BV1505" s="7"/>
      <c r="BW1505" s="7"/>
      <c r="BX1505" s="7"/>
      <c r="BY1505" s="7"/>
      <c r="BZ1505" s="7"/>
      <c r="CA1505" s="7"/>
      <c r="CB1505" s="7"/>
      <c r="CC1505" s="7"/>
      <c r="CD1505" s="7"/>
      <c r="CE1505" s="7"/>
      <c r="CF1505" s="7"/>
      <c r="CG1505" s="7"/>
      <c r="CH1505" s="7"/>
      <c r="CI1505" s="7"/>
      <c r="CJ1505" s="7"/>
      <c r="CK1505" s="7"/>
      <c r="CL1505" s="7"/>
      <c r="CM1505" s="7"/>
      <c r="CN1505" s="7"/>
      <c r="CO1505" s="7"/>
      <c r="CP1505" s="7"/>
      <c r="CQ1505" s="7"/>
      <c r="CR1505" s="7"/>
      <c r="CS1505" s="7"/>
      <c r="CT1505" s="7"/>
      <c r="CU1505" s="7"/>
      <c r="CV1505" s="7"/>
      <c r="CW1505" s="7"/>
      <c r="CX1505" s="7"/>
      <c r="CY1505" s="7"/>
      <c r="CZ1505" s="7"/>
      <c r="DA1505" s="7"/>
      <c r="DB1505" s="7"/>
    </row>
    <row r="1506" spans="22:106"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  <c r="AZ1506" s="7"/>
      <c r="BA1506" s="7"/>
      <c r="BB1506" s="7"/>
      <c r="BC1506" s="7"/>
      <c r="BD1506" s="7"/>
      <c r="BE1506" s="7"/>
      <c r="BF1506" s="7"/>
      <c r="BG1506" s="7"/>
      <c r="BH1506" s="7"/>
      <c r="BI1506" s="7"/>
      <c r="BJ1506" s="7"/>
      <c r="BK1506" s="7"/>
      <c r="BL1506" s="7"/>
      <c r="BM1506" s="7"/>
      <c r="BN1506" s="7"/>
      <c r="BO1506" s="7"/>
      <c r="BP1506" s="7"/>
      <c r="BQ1506" s="7"/>
      <c r="BR1506" s="7"/>
      <c r="BS1506" s="7"/>
      <c r="BT1506" s="7"/>
      <c r="BU1506" s="7"/>
      <c r="BV1506" s="7"/>
      <c r="BW1506" s="7"/>
      <c r="BX1506" s="7"/>
      <c r="BY1506" s="7"/>
      <c r="BZ1506" s="7"/>
      <c r="CA1506" s="7"/>
      <c r="CB1506" s="7"/>
      <c r="CC1506" s="7"/>
      <c r="CD1506" s="7"/>
      <c r="CE1506" s="7"/>
      <c r="CF1506" s="7"/>
      <c r="CG1506" s="7"/>
      <c r="CH1506" s="7"/>
      <c r="CI1506" s="7"/>
      <c r="CJ1506" s="7"/>
      <c r="CK1506" s="7"/>
      <c r="CL1506" s="7"/>
      <c r="CM1506" s="7"/>
      <c r="CN1506" s="7"/>
      <c r="CO1506" s="7"/>
      <c r="CP1506" s="7"/>
      <c r="CQ1506" s="7"/>
      <c r="CR1506" s="7"/>
      <c r="CS1506" s="7"/>
      <c r="CT1506" s="7"/>
      <c r="CU1506" s="7"/>
      <c r="CV1506" s="7"/>
      <c r="CW1506" s="7"/>
      <c r="CX1506" s="7"/>
      <c r="CY1506" s="7"/>
      <c r="CZ1506" s="7"/>
      <c r="DA1506" s="7"/>
      <c r="DB1506" s="7"/>
    </row>
    <row r="1507" spans="22:106"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AZ1507" s="7"/>
      <c r="BA1507" s="7"/>
      <c r="BB1507" s="7"/>
      <c r="BC1507" s="7"/>
      <c r="BD1507" s="7"/>
      <c r="BE1507" s="7"/>
      <c r="BF1507" s="7"/>
      <c r="BG1507" s="7"/>
      <c r="BH1507" s="7"/>
      <c r="BI1507" s="7"/>
      <c r="BJ1507" s="7"/>
      <c r="BK1507" s="7"/>
      <c r="BL1507" s="7"/>
      <c r="BM1507" s="7"/>
      <c r="BN1507" s="7"/>
      <c r="BO1507" s="7"/>
      <c r="BP1507" s="7"/>
      <c r="BQ1507" s="7"/>
      <c r="BR1507" s="7"/>
      <c r="BS1507" s="7"/>
      <c r="BT1507" s="7"/>
      <c r="BU1507" s="7"/>
      <c r="BV1507" s="7"/>
      <c r="BW1507" s="7"/>
      <c r="BX1507" s="7"/>
      <c r="BY1507" s="7"/>
      <c r="BZ1507" s="7"/>
      <c r="CA1507" s="7"/>
      <c r="CB1507" s="7"/>
      <c r="CC1507" s="7"/>
      <c r="CD1507" s="7"/>
      <c r="CE1507" s="7"/>
      <c r="CF1507" s="7"/>
      <c r="CG1507" s="7"/>
      <c r="CH1507" s="7"/>
      <c r="CI1507" s="7"/>
      <c r="CJ1507" s="7"/>
      <c r="CK1507" s="7"/>
      <c r="CL1507" s="7"/>
      <c r="CM1507" s="7"/>
      <c r="CN1507" s="7"/>
      <c r="CO1507" s="7"/>
      <c r="CP1507" s="7"/>
      <c r="CQ1507" s="7"/>
      <c r="CR1507" s="7"/>
      <c r="CS1507" s="7"/>
      <c r="CT1507" s="7"/>
      <c r="CU1507" s="7"/>
      <c r="CV1507" s="7"/>
      <c r="CW1507" s="7"/>
      <c r="CX1507" s="7"/>
      <c r="CY1507" s="7"/>
      <c r="CZ1507" s="7"/>
      <c r="DA1507" s="7"/>
      <c r="DB1507" s="7"/>
    </row>
    <row r="1508" spans="22:106"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  <c r="AZ1508" s="7"/>
      <c r="BA1508" s="7"/>
      <c r="BB1508" s="7"/>
      <c r="BC1508" s="7"/>
      <c r="BD1508" s="7"/>
      <c r="BE1508" s="7"/>
      <c r="BF1508" s="7"/>
      <c r="BG1508" s="7"/>
      <c r="BH1508" s="7"/>
      <c r="BI1508" s="7"/>
      <c r="BJ1508" s="7"/>
      <c r="BK1508" s="7"/>
      <c r="BL1508" s="7"/>
      <c r="BM1508" s="7"/>
      <c r="BN1508" s="7"/>
      <c r="BO1508" s="7"/>
      <c r="BP1508" s="7"/>
      <c r="BQ1508" s="7"/>
      <c r="BR1508" s="7"/>
      <c r="BS1508" s="7"/>
      <c r="BT1508" s="7"/>
      <c r="BU1508" s="7"/>
      <c r="BV1508" s="7"/>
      <c r="BW1508" s="7"/>
      <c r="BX1508" s="7"/>
      <c r="BY1508" s="7"/>
      <c r="BZ1508" s="7"/>
      <c r="CA1508" s="7"/>
      <c r="CB1508" s="7"/>
      <c r="CC1508" s="7"/>
      <c r="CD1508" s="7"/>
      <c r="CE1508" s="7"/>
      <c r="CF1508" s="7"/>
      <c r="CG1508" s="7"/>
      <c r="CH1508" s="7"/>
      <c r="CI1508" s="7"/>
      <c r="CJ1508" s="7"/>
      <c r="CK1508" s="7"/>
      <c r="CL1508" s="7"/>
      <c r="CM1508" s="7"/>
      <c r="CN1508" s="7"/>
      <c r="CO1508" s="7"/>
      <c r="CP1508" s="7"/>
      <c r="CQ1508" s="7"/>
      <c r="CR1508" s="7"/>
      <c r="CS1508" s="7"/>
      <c r="CT1508" s="7"/>
      <c r="CU1508" s="7"/>
      <c r="CV1508" s="7"/>
      <c r="CW1508" s="7"/>
      <c r="CX1508" s="7"/>
      <c r="CY1508" s="7"/>
      <c r="CZ1508" s="7"/>
      <c r="DA1508" s="7"/>
      <c r="DB1508" s="7"/>
    </row>
    <row r="1509" spans="22:106"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  <c r="AZ1509" s="7"/>
      <c r="BA1509" s="7"/>
      <c r="BB1509" s="7"/>
      <c r="BC1509" s="7"/>
      <c r="BD1509" s="7"/>
      <c r="BE1509" s="7"/>
      <c r="BF1509" s="7"/>
      <c r="BG1509" s="7"/>
      <c r="BH1509" s="7"/>
      <c r="BI1509" s="7"/>
      <c r="BJ1509" s="7"/>
      <c r="BK1509" s="7"/>
      <c r="BL1509" s="7"/>
      <c r="BM1509" s="7"/>
      <c r="BN1509" s="7"/>
      <c r="BO1509" s="7"/>
      <c r="BP1509" s="7"/>
      <c r="BQ1509" s="7"/>
      <c r="BR1509" s="7"/>
      <c r="BS1509" s="7"/>
      <c r="BT1509" s="7"/>
      <c r="BU1509" s="7"/>
      <c r="BV1509" s="7"/>
      <c r="BW1509" s="7"/>
      <c r="BX1509" s="7"/>
      <c r="BY1509" s="7"/>
      <c r="BZ1509" s="7"/>
      <c r="CA1509" s="7"/>
      <c r="CB1509" s="7"/>
      <c r="CC1509" s="7"/>
      <c r="CD1509" s="7"/>
      <c r="CE1509" s="7"/>
      <c r="CF1509" s="7"/>
      <c r="CG1509" s="7"/>
      <c r="CH1509" s="7"/>
      <c r="CI1509" s="7"/>
      <c r="CJ1509" s="7"/>
      <c r="CK1509" s="7"/>
      <c r="CL1509" s="7"/>
      <c r="CM1509" s="7"/>
      <c r="CN1509" s="7"/>
      <c r="CO1509" s="7"/>
      <c r="CP1509" s="7"/>
      <c r="CQ1509" s="7"/>
      <c r="CR1509" s="7"/>
      <c r="CS1509" s="7"/>
      <c r="CT1509" s="7"/>
      <c r="CU1509" s="7"/>
      <c r="CV1509" s="7"/>
      <c r="CW1509" s="7"/>
      <c r="CX1509" s="7"/>
      <c r="CY1509" s="7"/>
      <c r="CZ1509" s="7"/>
      <c r="DA1509" s="7"/>
      <c r="DB1509" s="7"/>
    </row>
    <row r="1510" spans="22:106"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AZ1510" s="7"/>
      <c r="BA1510" s="7"/>
      <c r="BB1510" s="7"/>
      <c r="BC1510" s="7"/>
      <c r="BD1510" s="7"/>
      <c r="BE1510" s="7"/>
      <c r="BF1510" s="7"/>
      <c r="BG1510" s="7"/>
      <c r="BH1510" s="7"/>
      <c r="BI1510" s="7"/>
      <c r="BJ1510" s="7"/>
      <c r="BK1510" s="7"/>
      <c r="BL1510" s="7"/>
      <c r="BM1510" s="7"/>
      <c r="BN1510" s="7"/>
      <c r="BO1510" s="7"/>
      <c r="BP1510" s="7"/>
      <c r="BQ1510" s="7"/>
      <c r="BR1510" s="7"/>
      <c r="BS1510" s="7"/>
      <c r="BT1510" s="7"/>
      <c r="BU1510" s="7"/>
      <c r="BV1510" s="7"/>
      <c r="BW1510" s="7"/>
      <c r="BX1510" s="7"/>
      <c r="BY1510" s="7"/>
      <c r="BZ1510" s="7"/>
      <c r="CA1510" s="7"/>
      <c r="CB1510" s="7"/>
      <c r="CC1510" s="7"/>
      <c r="CD1510" s="7"/>
      <c r="CE1510" s="7"/>
      <c r="CF1510" s="7"/>
      <c r="CG1510" s="7"/>
      <c r="CH1510" s="7"/>
      <c r="CI1510" s="7"/>
      <c r="CJ1510" s="7"/>
      <c r="CK1510" s="7"/>
      <c r="CL1510" s="7"/>
      <c r="CM1510" s="7"/>
      <c r="CN1510" s="7"/>
      <c r="CO1510" s="7"/>
      <c r="CP1510" s="7"/>
      <c r="CQ1510" s="7"/>
      <c r="CR1510" s="7"/>
      <c r="CS1510" s="7"/>
      <c r="CT1510" s="7"/>
      <c r="CU1510" s="7"/>
      <c r="CV1510" s="7"/>
      <c r="CW1510" s="7"/>
      <c r="CX1510" s="7"/>
      <c r="CY1510" s="7"/>
      <c r="CZ1510" s="7"/>
      <c r="DA1510" s="7"/>
      <c r="DB1510" s="7"/>
    </row>
    <row r="1511" spans="22:106"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AZ1511" s="7"/>
      <c r="BA1511" s="7"/>
      <c r="BB1511" s="7"/>
      <c r="BC1511" s="7"/>
      <c r="BD1511" s="7"/>
      <c r="BE1511" s="7"/>
      <c r="BF1511" s="7"/>
      <c r="BG1511" s="7"/>
      <c r="BH1511" s="7"/>
      <c r="BI1511" s="7"/>
      <c r="BJ1511" s="7"/>
      <c r="BK1511" s="7"/>
      <c r="BL1511" s="7"/>
      <c r="BM1511" s="7"/>
      <c r="BN1511" s="7"/>
      <c r="BO1511" s="7"/>
      <c r="BP1511" s="7"/>
      <c r="BQ1511" s="7"/>
      <c r="BR1511" s="7"/>
      <c r="BS1511" s="7"/>
      <c r="BT1511" s="7"/>
      <c r="BU1511" s="7"/>
      <c r="BV1511" s="7"/>
      <c r="BW1511" s="7"/>
      <c r="BX1511" s="7"/>
      <c r="BY1511" s="7"/>
      <c r="BZ1511" s="7"/>
      <c r="CA1511" s="7"/>
      <c r="CB1511" s="7"/>
      <c r="CC1511" s="7"/>
      <c r="CD1511" s="7"/>
      <c r="CE1511" s="7"/>
      <c r="CF1511" s="7"/>
      <c r="CG1511" s="7"/>
      <c r="CH1511" s="7"/>
      <c r="CI1511" s="7"/>
      <c r="CJ1511" s="7"/>
      <c r="CK1511" s="7"/>
      <c r="CL1511" s="7"/>
      <c r="CM1511" s="7"/>
      <c r="CN1511" s="7"/>
      <c r="CO1511" s="7"/>
      <c r="CP1511" s="7"/>
      <c r="CQ1511" s="7"/>
      <c r="CR1511" s="7"/>
      <c r="CS1511" s="7"/>
      <c r="CT1511" s="7"/>
      <c r="CU1511" s="7"/>
      <c r="CV1511" s="7"/>
      <c r="CW1511" s="7"/>
      <c r="CX1511" s="7"/>
      <c r="CY1511" s="7"/>
      <c r="CZ1511" s="7"/>
      <c r="DA1511" s="7"/>
      <c r="DB1511" s="7"/>
    </row>
    <row r="1512" spans="22:106"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AZ1512" s="7"/>
      <c r="BA1512" s="7"/>
      <c r="BB1512" s="7"/>
      <c r="BC1512" s="7"/>
      <c r="BD1512" s="7"/>
      <c r="BE1512" s="7"/>
      <c r="BF1512" s="7"/>
      <c r="BG1512" s="7"/>
      <c r="BH1512" s="7"/>
      <c r="BI1512" s="7"/>
      <c r="BJ1512" s="7"/>
      <c r="BK1512" s="7"/>
      <c r="BL1512" s="7"/>
      <c r="BM1512" s="7"/>
      <c r="BN1512" s="7"/>
      <c r="BO1512" s="7"/>
      <c r="BP1512" s="7"/>
      <c r="BQ1512" s="7"/>
      <c r="BR1512" s="7"/>
      <c r="BS1512" s="7"/>
      <c r="BT1512" s="7"/>
      <c r="BU1512" s="7"/>
      <c r="BV1512" s="7"/>
      <c r="BW1512" s="7"/>
      <c r="BX1512" s="7"/>
      <c r="BY1512" s="7"/>
      <c r="BZ1512" s="7"/>
      <c r="CA1512" s="7"/>
      <c r="CB1512" s="7"/>
      <c r="CC1512" s="7"/>
      <c r="CD1512" s="7"/>
      <c r="CE1512" s="7"/>
      <c r="CF1512" s="7"/>
      <c r="CG1512" s="7"/>
      <c r="CH1512" s="7"/>
      <c r="CI1512" s="7"/>
      <c r="CJ1512" s="7"/>
      <c r="CK1512" s="7"/>
      <c r="CL1512" s="7"/>
      <c r="CM1512" s="7"/>
      <c r="CN1512" s="7"/>
      <c r="CO1512" s="7"/>
      <c r="CP1512" s="7"/>
      <c r="CQ1512" s="7"/>
      <c r="CR1512" s="7"/>
      <c r="CS1512" s="7"/>
      <c r="CT1512" s="7"/>
      <c r="CU1512" s="7"/>
      <c r="CV1512" s="7"/>
      <c r="CW1512" s="7"/>
      <c r="CX1512" s="7"/>
      <c r="CY1512" s="7"/>
      <c r="CZ1512" s="7"/>
      <c r="DA1512" s="7"/>
      <c r="DB1512" s="7"/>
    </row>
    <row r="1513" spans="22:106"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7"/>
      <c r="BJ1513" s="7"/>
      <c r="BK1513" s="7"/>
      <c r="BL1513" s="7"/>
      <c r="BM1513" s="7"/>
      <c r="BN1513" s="7"/>
      <c r="BO1513" s="7"/>
      <c r="BP1513" s="7"/>
      <c r="BQ1513" s="7"/>
      <c r="BR1513" s="7"/>
      <c r="BS1513" s="7"/>
      <c r="BT1513" s="7"/>
      <c r="BU1513" s="7"/>
      <c r="BV1513" s="7"/>
      <c r="BW1513" s="7"/>
      <c r="BX1513" s="7"/>
      <c r="BY1513" s="7"/>
      <c r="BZ1513" s="7"/>
      <c r="CA1513" s="7"/>
      <c r="CB1513" s="7"/>
      <c r="CC1513" s="7"/>
      <c r="CD1513" s="7"/>
      <c r="CE1513" s="7"/>
      <c r="CF1513" s="7"/>
      <c r="CG1513" s="7"/>
      <c r="CH1513" s="7"/>
      <c r="CI1513" s="7"/>
      <c r="CJ1513" s="7"/>
      <c r="CK1513" s="7"/>
      <c r="CL1513" s="7"/>
      <c r="CM1513" s="7"/>
      <c r="CN1513" s="7"/>
      <c r="CO1513" s="7"/>
      <c r="CP1513" s="7"/>
      <c r="CQ1513" s="7"/>
      <c r="CR1513" s="7"/>
      <c r="CS1513" s="7"/>
      <c r="CT1513" s="7"/>
      <c r="CU1513" s="7"/>
      <c r="CV1513" s="7"/>
      <c r="CW1513" s="7"/>
      <c r="CX1513" s="7"/>
      <c r="CY1513" s="7"/>
      <c r="CZ1513" s="7"/>
      <c r="DA1513" s="7"/>
      <c r="DB1513" s="7"/>
    </row>
    <row r="1514" spans="22:106"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7"/>
      <c r="BJ1514" s="7"/>
      <c r="BK1514" s="7"/>
      <c r="BL1514" s="7"/>
      <c r="BM1514" s="7"/>
      <c r="BN1514" s="7"/>
      <c r="BO1514" s="7"/>
      <c r="BP1514" s="7"/>
      <c r="BQ1514" s="7"/>
      <c r="BR1514" s="7"/>
      <c r="BS1514" s="7"/>
      <c r="BT1514" s="7"/>
      <c r="BU1514" s="7"/>
      <c r="BV1514" s="7"/>
      <c r="BW1514" s="7"/>
      <c r="BX1514" s="7"/>
      <c r="BY1514" s="7"/>
      <c r="BZ1514" s="7"/>
      <c r="CA1514" s="7"/>
      <c r="CB1514" s="7"/>
      <c r="CC1514" s="7"/>
      <c r="CD1514" s="7"/>
      <c r="CE1514" s="7"/>
      <c r="CF1514" s="7"/>
      <c r="CG1514" s="7"/>
      <c r="CH1514" s="7"/>
      <c r="CI1514" s="7"/>
      <c r="CJ1514" s="7"/>
      <c r="CK1514" s="7"/>
      <c r="CL1514" s="7"/>
      <c r="CM1514" s="7"/>
      <c r="CN1514" s="7"/>
      <c r="CO1514" s="7"/>
      <c r="CP1514" s="7"/>
      <c r="CQ1514" s="7"/>
      <c r="CR1514" s="7"/>
      <c r="CS1514" s="7"/>
      <c r="CT1514" s="7"/>
      <c r="CU1514" s="7"/>
      <c r="CV1514" s="7"/>
      <c r="CW1514" s="7"/>
      <c r="CX1514" s="7"/>
      <c r="CY1514" s="7"/>
      <c r="CZ1514" s="7"/>
      <c r="DA1514" s="7"/>
      <c r="DB1514" s="7"/>
    </row>
    <row r="1515" spans="22:106"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  <c r="AZ1515" s="7"/>
      <c r="BA1515" s="7"/>
      <c r="BB1515" s="7"/>
      <c r="BC1515" s="7"/>
      <c r="BD1515" s="7"/>
      <c r="BE1515" s="7"/>
      <c r="BF1515" s="7"/>
      <c r="BG1515" s="7"/>
      <c r="BH1515" s="7"/>
      <c r="BI1515" s="7"/>
      <c r="BJ1515" s="7"/>
      <c r="BK1515" s="7"/>
      <c r="BL1515" s="7"/>
      <c r="BM1515" s="7"/>
      <c r="BN1515" s="7"/>
      <c r="BO1515" s="7"/>
      <c r="BP1515" s="7"/>
      <c r="BQ1515" s="7"/>
      <c r="BR1515" s="7"/>
      <c r="BS1515" s="7"/>
      <c r="BT1515" s="7"/>
      <c r="BU1515" s="7"/>
      <c r="BV1515" s="7"/>
      <c r="BW1515" s="7"/>
      <c r="BX1515" s="7"/>
      <c r="BY1515" s="7"/>
      <c r="BZ1515" s="7"/>
      <c r="CA1515" s="7"/>
      <c r="CB1515" s="7"/>
      <c r="CC1515" s="7"/>
      <c r="CD1515" s="7"/>
      <c r="CE1515" s="7"/>
      <c r="CF1515" s="7"/>
      <c r="CG1515" s="7"/>
      <c r="CH1515" s="7"/>
      <c r="CI1515" s="7"/>
      <c r="CJ1515" s="7"/>
      <c r="CK1515" s="7"/>
      <c r="CL1515" s="7"/>
      <c r="CM1515" s="7"/>
      <c r="CN1515" s="7"/>
      <c r="CO1515" s="7"/>
      <c r="CP1515" s="7"/>
      <c r="CQ1515" s="7"/>
      <c r="CR1515" s="7"/>
      <c r="CS1515" s="7"/>
      <c r="CT1515" s="7"/>
      <c r="CU1515" s="7"/>
      <c r="CV1515" s="7"/>
      <c r="CW1515" s="7"/>
      <c r="CX1515" s="7"/>
      <c r="CY1515" s="7"/>
      <c r="CZ1515" s="7"/>
      <c r="DA1515" s="7"/>
      <c r="DB1515" s="7"/>
    </row>
    <row r="1516" spans="22:106"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7"/>
      <c r="BJ1516" s="7"/>
      <c r="BK1516" s="7"/>
      <c r="BL1516" s="7"/>
      <c r="BM1516" s="7"/>
      <c r="BN1516" s="7"/>
      <c r="BO1516" s="7"/>
      <c r="BP1516" s="7"/>
      <c r="BQ1516" s="7"/>
      <c r="BR1516" s="7"/>
      <c r="BS1516" s="7"/>
      <c r="BT1516" s="7"/>
      <c r="BU1516" s="7"/>
      <c r="BV1516" s="7"/>
      <c r="BW1516" s="7"/>
      <c r="BX1516" s="7"/>
      <c r="BY1516" s="7"/>
      <c r="BZ1516" s="7"/>
      <c r="CA1516" s="7"/>
      <c r="CB1516" s="7"/>
      <c r="CC1516" s="7"/>
      <c r="CD1516" s="7"/>
      <c r="CE1516" s="7"/>
      <c r="CF1516" s="7"/>
      <c r="CG1516" s="7"/>
      <c r="CH1516" s="7"/>
      <c r="CI1516" s="7"/>
      <c r="CJ1516" s="7"/>
      <c r="CK1516" s="7"/>
      <c r="CL1516" s="7"/>
      <c r="CM1516" s="7"/>
      <c r="CN1516" s="7"/>
      <c r="CO1516" s="7"/>
      <c r="CP1516" s="7"/>
      <c r="CQ1516" s="7"/>
      <c r="CR1516" s="7"/>
      <c r="CS1516" s="7"/>
      <c r="CT1516" s="7"/>
      <c r="CU1516" s="7"/>
      <c r="CV1516" s="7"/>
      <c r="CW1516" s="7"/>
      <c r="CX1516" s="7"/>
      <c r="CY1516" s="7"/>
      <c r="CZ1516" s="7"/>
      <c r="DA1516" s="7"/>
      <c r="DB1516" s="7"/>
    </row>
    <row r="1517" spans="22:106"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  <c r="AZ1517" s="7"/>
      <c r="BA1517" s="7"/>
      <c r="BB1517" s="7"/>
      <c r="BC1517" s="7"/>
      <c r="BD1517" s="7"/>
      <c r="BE1517" s="7"/>
      <c r="BF1517" s="7"/>
      <c r="BG1517" s="7"/>
      <c r="BH1517" s="7"/>
      <c r="BI1517" s="7"/>
      <c r="BJ1517" s="7"/>
      <c r="BK1517" s="7"/>
      <c r="BL1517" s="7"/>
      <c r="BM1517" s="7"/>
      <c r="BN1517" s="7"/>
      <c r="BO1517" s="7"/>
      <c r="BP1517" s="7"/>
      <c r="BQ1517" s="7"/>
      <c r="BR1517" s="7"/>
      <c r="BS1517" s="7"/>
      <c r="BT1517" s="7"/>
      <c r="BU1517" s="7"/>
      <c r="BV1517" s="7"/>
      <c r="BW1517" s="7"/>
      <c r="BX1517" s="7"/>
      <c r="BY1517" s="7"/>
      <c r="BZ1517" s="7"/>
      <c r="CA1517" s="7"/>
      <c r="CB1517" s="7"/>
      <c r="CC1517" s="7"/>
      <c r="CD1517" s="7"/>
      <c r="CE1517" s="7"/>
      <c r="CF1517" s="7"/>
      <c r="CG1517" s="7"/>
      <c r="CH1517" s="7"/>
      <c r="CI1517" s="7"/>
      <c r="CJ1517" s="7"/>
      <c r="CK1517" s="7"/>
      <c r="CL1517" s="7"/>
      <c r="CM1517" s="7"/>
      <c r="CN1517" s="7"/>
      <c r="CO1517" s="7"/>
      <c r="CP1517" s="7"/>
      <c r="CQ1517" s="7"/>
      <c r="CR1517" s="7"/>
      <c r="CS1517" s="7"/>
      <c r="CT1517" s="7"/>
      <c r="CU1517" s="7"/>
      <c r="CV1517" s="7"/>
      <c r="CW1517" s="7"/>
      <c r="CX1517" s="7"/>
      <c r="CY1517" s="7"/>
      <c r="CZ1517" s="7"/>
      <c r="DA1517" s="7"/>
      <c r="DB1517" s="7"/>
    </row>
    <row r="1518" spans="22:106"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7"/>
      <c r="BJ1518" s="7"/>
      <c r="BK1518" s="7"/>
      <c r="BL1518" s="7"/>
      <c r="BM1518" s="7"/>
      <c r="BN1518" s="7"/>
      <c r="BO1518" s="7"/>
      <c r="BP1518" s="7"/>
      <c r="BQ1518" s="7"/>
      <c r="BR1518" s="7"/>
      <c r="BS1518" s="7"/>
      <c r="BT1518" s="7"/>
      <c r="BU1518" s="7"/>
      <c r="BV1518" s="7"/>
      <c r="BW1518" s="7"/>
      <c r="BX1518" s="7"/>
      <c r="BY1518" s="7"/>
      <c r="BZ1518" s="7"/>
      <c r="CA1518" s="7"/>
      <c r="CB1518" s="7"/>
      <c r="CC1518" s="7"/>
      <c r="CD1518" s="7"/>
      <c r="CE1518" s="7"/>
      <c r="CF1518" s="7"/>
      <c r="CG1518" s="7"/>
      <c r="CH1518" s="7"/>
      <c r="CI1518" s="7"/>
      <c r="CJ1518" s="7"/>
      <c r="CK1518" s="7"/>
      <c r="CL1518" s="7"/>
      <c r="CM1518" s="7"/>
      <c r="CN1518" s="7"/>
      <c r="CO1518" s="7"/>
      <c r="CP1518" s="7"/>
      <c r="CQ1518" s="7"/>
      <c r="CR1518" s="7"/>
      <c r="CS1518" s="7"/>
      <c r="CT1518" s="7"/>
      <c r="CU1518" s="7"/>
      <c r="CV1518" s="7"/>
      <c r="CW1518" s="7"/>
      <c r="CX1518" s="7"/>
      <c r="CY1518" s="7"/>
      <c r="CZ1518" s="7"/>
      <c r="DA1518" s="7"/>
      <c r="DB1518" s="7"/>
    </row>
    <row r="1519" spans="22:106"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  <c r="AX1519" s="7"/>
      <c r="AY1519" s="7"/>
      <c r="AZ1519" s="7"/>
      <c r="BA1519" s="7"/>
      <c r="BB1519" s="7"/>
      <c r="BC1519" s="7"/>
      <c r="BD1519" s="7"/>
      <c r="BE1519" s="7"/>
      <c r="BF1519" s="7"/>
      <c r="BG1519" s="7"/>
      <c r="BH1519" s="7"/>
      <c r="BI1519" s="7"/>
      <c r="BJ1519" s="7"/>
      <c r="BK1519" s="7"/>
      <c r="BL1519" s="7"/>
      <c r="BM1519" s="7"/>
      <c r="BN1519" s="7"/>
      <c r="BO1519" s="7"/>
      <c r="BP1519" s="7"/>
      <c r="BQ1519" s="7"/>
      <c r="BR1519" s="7"/>
      <c r="BS1519" s="7"/>
      <c r="BT1519" s="7"/>
      <c r="BU1519" s="7"/>
      <c r="BV1519" s="7"/>
      <c r="BW1519" s="7"/>
      <c r="BX1519" s="7"/>
      <c r="BY1519" s="7"/>
      <c r="BZ1519" s="7"/>
      <c r="CA1519" s="7"/>
      <c r="CB1519" s="7"/>
      <c r="CC1519" s="7"/>
      <c r="CD1519" s="7"/>
      <c r="CE1519" s="7"/>
      <c r="CF1519" s="7"/>
      <c r="CG1519" s="7"/>
      <c r="CH1519" s="7"/>
      <c r="CI1519" s="7"/>
      <c r="CJ1519" s="7"/>
      <c r="CK1519" s="7"/>
      <c r="CL1519" s="7"/>
      <c r="CM1519" s="7"/>
      <c r="CN1519" s="7"/>
      <c r="CO1519" s="7"/>
      <c r="CP1519" s="7"/>
      <c r="CQ1519" s="7"/>
      <c r="CR1519" s="7"/>
      <c r="CS1519" s="7"/>
      <c r="CT1519" s="7"/>
      <c r="CU1519" s="7"/>
      <c r="CV1519" s="7"/>
      <c r="CW1519" s="7"/>
      <c r="CX1519" s="7"/>
      <c r="CY1519" s="7"/>
      <c r="CZ1519" s="7"/>
      <c r="DA1519" s="7"/>
      <c r="DB1519" s="7"/>
    </row>
    <row r="1520" spans="22:106"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  <c r="AZ1520" s="7"/>
      <c r="BA1520" s="7"/>
      <c r="BB1520" s="7"/>
      <c r="BC1520" s="7"/>
      <c r="BD1520" s="7"/>
      <c r="BE1520" s="7"/>
      <c r="BF1520" s="7"/>
      <c r="BG1520" s="7"/>
      <c r="BH1520" s="7"/>
      <c r="BI1520" s="7"/>
      <c r="BJ1520" s="7"/>
      <c r="BK1520" s="7"/>
      <c r="BL1520" s="7"/>
      <c r="BM1520" s="7"/>
      <c r="BN1520" s="7"/>
      <c r="BO1520" s="7"/>
      <c r="BP1520" s="7"/>
      <c r="BQ1520" s="7"/>
      <c r="BR1520" s="7"/>
      <c r="BS1520" s="7"/>
      <c r="BT1520" s="7"/>
      <c r="BU1520" s="7"/>
      <c r="BV1520" s="7"/>
      <c r="BW1520" s="7"/>
      <c r="BX1520" s="7"/>
      <c r="BY1520" s="7"/>
      <c r="BZ1520" s="7"/>
      <c r="CA1520" s="7"/>
      <c r="CB1520" s="7"/>
      <c r="CC1520" s="7"/>
      <c r="CD1520" s="7"/>
      <c r="CE1520" s="7"/>
      <c r="CF1520" s="7"/>
      <c r="CG1520" s="7"/>
      <c r="CH1520" s="7"/>
      <c r="CI1520" s="7"/>
      <c r="CJ1520" s="7"/>
      <c r="CK1520" s="7"/>
      <c r="CL1520" s="7"/>
      <c r="CM1520" s="7"/>
      <c r="CN1520" s="7"/>
      <c r="CO1520" s="7"/>
      <c r="CP1520" s="7"/>
      <c r="CQ1520" s="7"/>
      <c r="CR1520" s="7"/>
      <c r="CS1520" s="7"/>
      <c r="CT1520" s="7"/>
      <c r="CU1520" s="7"/>
      <c r="CV1520" s="7"/>
      <c r="CW1520" s="7"/>
      <c r="CX1520" s="7"/>
      <c r="CY1520" s="7"/>
      <c r="CZ1520" s="7"/>
      <c r="DA1520" s="7"/>
      <c r="DB1520" s="7"/>
    </row>
    <row r="1521" spans="22:106"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  <c r="AW1521" s="7"/>
      <c r="AX1521" s="7"/>
      <c r="AY1521" s="7"/>
      <c r="AZ1521" s="7"/>
      <c r="BA1521" s="7"/>
      <c r="BB1521" s="7"/>
      <c r="BC1521" s="7"/>
      <c r="BD1521" s="7"/>
      <c r="BE1521" s="7"/>
      <c r="BF1521" s="7"/>
      <c r="BG1521" s="7"/>
      <c r="BH1521" s="7"/>
      <c r="BI1521" s="7"/>
      <c r="BJ1521" s="7"/>
      <c r="BK1521" s="7"/>
      <c r="BL1521" s="7"/>
      <c r="BM1521" s="7"/>
      <c r="BN1521" s="7"/>
      <c r="BO1521" s="7"/>
      <c r="BP1521" s="7"/>
      <c r="BQ1521" s="7"/>
      <c r="BR1521" s="7"/>
      <c r="BS1521" s="7"/>
      <c r="BT1521" s="7"/>
      <c r="BU1521" s="7"/>
      <c r="BV1521" s="7"/>
      <c r="BW1521" s="7"/>
      <c r="BX1521" s="7"/>
      <c r="BY1521" s="7"/>
      <c r="BZ1521" s="7"/>
      <c r="CA1521" s="7"/>
      <c r="CB1521" s="7"/>
      <c r="CC1521" s="7"/>
      <c r="CD1521" s="7"/>
      <c r="CE1521" s="7"/>
      <c r="CF1521" s="7"/>
      <c r="CG1521" s="7"/>
      <c r="CH1521" s="7"/>
      <c r="CI1521" s="7"/>
      <c r="CJ1521" s="7"/>
      <c r="CK1521" s="7"/>
      <c r="CL1521" s="7"/>
      <c r="CM1521" s="7"/>
      <c r="CN1521" s="7"/>
      <c r="CO1521" s="7"/>
      <c r="CP1521" s="7"/>
      <c r="CQ1521" s="7"/>
      <c r="CR1521" s="7"/>
      <c r="CS1521" s="7"/>
      <c r="CT1521" s="7"/>
      <c r="CU1521" s="7"/>
      <c r="CV1521" s="7"/>
      <c r="CW1521" s="7"/>
      <c r="CX1521" s="7"/>
      <c r="CY1521" s="7"/>
      <c r="CZ1521" s="7"/>
      <c r="DA1521" s="7"/>
      <c r="DB1521" s="7"/>
    </row>
    <row r="1522" spans="22:106"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  <c r="AX1522" s="7"/>
      <c r="AY1522" s="7"/>
      <c r="AZ1522" s="7"/>
      <c r="BA1522" s="7"/>
      <c r="BB1522" s="7"/>
      <c r="BC1522" s="7"/>
      <c r="BD1522" s="7"/>
      <c r="BE1522" s="7"/>
      <c r="BF1522" s="7"/>
      <c r="BG1522" s="7"/>
      <c r="BH1522" s="7"/>
      <c r="BI1522" s="7"/>
      <c r="BJ1522" s="7"/>
      <c r="BK1522" s="7"/>
      <c r="BL1522" s="7"/>
      <c r="BM1522" s="7"/>
      <c r="BN1522" s="7"/>
      <c r="BO1522" s="7"/>
      <c r="BP1522" s="7"/>
      <c r="BQ1522" s="7"/>
      <c r="BR1522" s="7"/>
      <c r="BS1522" s="7"/>
      <c r="BT1522" s="7"/>
      <c r="BU1522" s="7"/>
      <c r="BV1522" s="7"/>
      <c r="BW1522" s="7"/>
      <c r="BX1522" s="7"/>
      <c r="BY1522" s="7"/>
      <c r="BZ1522" s="7"/>
      <c r="CA1522" s="7"/>
      <c r="CB1522" s="7"/>
      <c r="CC1522" s="7"/>
      <c r="CD1522" s="7"/>
      <c r="CE1522" s="7"/>
      <c r="CF1522" s="7"/>
      <c r="CG1522" s="7"/>
      <c r="CH1522" s="7"/>
      <c r="CI1522" s="7"/>
      <c r="CJ1522" s="7"/>
      <c r="CK1522" s="7"/>
      <c r="CL1522" s="7"/>
      <c r="CM1522" s="7"/>
      <c r="CN1522" s="7"/>
      <c r="CO1522" s="7"/>
      <c r="CP1522" s="7"/>
      <c r="CQ1522" s="7"/>
      <c r="CR1522" s="7"/>
      <c r="CS1522" s="7"/>
      <c r="CT1522" s="7"/>
      <c r="CU1522" s="7"/>
      <c r="CV1522" s="7"/>
      <c r="CW1522" s="7"/>
      <c r="CX1522" s="7"/>
      <c r="CY1522" s="7"/>
      <c r="CZ1522" s="7"/>
      <c r="DA1522" s="7"/>
      <c r="DB1522" s="7"/>
    </row>
    <row r="1523" spans="22:106"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  <c r="AW1523" s="7"/>
      <c r="AX1523" s="7"/>
      <c r="AY1523" s="7"/>
      <c r="AZ1523" s="7"/>
      <c r="BA1523" s="7"/>
      <c r="BB1523" s="7"/>
      <c r="BC1523" s="7"/>
      <c r="BD1523" s="7"/>
      <c r="BE1523" s="7"/>
      <c r="BF1523" s="7"/>
      <c r="BG1523" s="7"/>
      <c r="BH1523" s="7"/>
      <c r="BI1523" s="7"/>
      <c r="BJ1523" s="7"/>
      <c r="BK1523" s="7"/>
      <c r="BL1523" s="7"/>
      <c r="BM1523" s="7"/>
      <c r="BN1523" s="7"/>
      <c r="BO1523" s="7"/>
      <c r="BP1523" s="7"/>
      <c r="BQ1523" s="7"/>
      <c r="BR1523" s="7"/>
      <c r="BS1523" s="7"/>
      <c r="BT1523" s="7"/>
      <c r="BU1523" s="7"/>
      <c r="BV1523" s="7"/>
      <c r="BW1523" s="7"/>
      <c r="BX1523" s="7"/>
      <c r="BY1523" s="7"/>
      <c r="BZ1523" s="7"/>
      <c r="CA1523" s="7"/>
      <c r="CB1523" s="7"/>
      <c r="CC1523" s="7"/>
      <c r="CD1523" s="7"/>
      <c r="CE1523" s="7"/>
      <c r="CF1523" s="7"/>
      <c r="CG1523" s="7"/>
      <c r="CH1523" s="7"/>
      <c r="CI1523" s="7"/>
      <c r="CJ1523" s="7"/>
      <c r="CK1523" s="7"/>
      <c r="CL1523" s="7"/>
      <c r="CM1523" s="7"/>
      <c r="CN1523" s="7"/>
      <c r="CO1523" s="7"/>
      <c r="CP1523" s="7"/>
      <c r="CQ1523" s="7"/>
      <c r="CR1523" s="7"/>
      <c r="CS1523" s="7"/>
      <c r="CT1523" s="7"/>
      <c r="CU1523" s="7"/>
      <c r="CV1523" s="7"/>
      <c r="CW1523" s="7"/>
      <c r="CX1523" s="7"/>
      <c r="CY1523" s="7"/>
      <c r="CZ1523" s="7"/>
      <c r="DA1523" s="7"/>
      <c r="DB1523" s="7"/>
    </row>
    <row r="1524" spans="22:106"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  <c r="AW1524" s="7"/>
      <c r="AX1524" s="7"/>
      <c r="AY1524" s="7"/>
      <c r="AZ1524" s="7"/>
      <c r="BA1524" s="7"/>
      <c r="BB1524" s="7"/>
      <c r="BC1524" s="7"/>
      <c r="BD1524" s="7"/>
      <c r="BE1524" s="7"/>
      <c r="BF1524" s="7"/>
      <c r="BG1524" s="7"/>
      <c r="BH1524" s="7"/>
      <c r="BI1524" s="7"/>
      <c r="BJ1524" s="7"/>
      <c r="BK1524" s="7"/>
      <c r="BL1524" s="7"/>
      <c r="BM1524" s="7"/>
      <c r="BN1524" s="7"/>
      <c r="BO1524" s="7"/>
      <c r="BP1524" s="7"/>
      <c r="BQ1524" s="7"/>
      <c r="BR1524" s="7"/>
      <c r="BS1524" s="7"/>
      <c r="BT1524" s="7"/>
      <c r="BU1524" s="7"/>
      <c r="BV1524" s="7"/>
      <c r="BW1524" s="7"/>
      <c r="BX1524" s="7"/>
      <c r="BY1524" s="7"/>
      <c r="BZ1524" s="7"/>
      <c r="CA1524" s="7"/>
      <c r="CB1524" s="7"/>
      <c r="CC1524" s="7"/>
      <c r="CD1524" s="7"/>
      <c r="CE1524" s="7"/>
      <c r="CF1524" s="7"/>
      <c r="CG1524" s="7"/>
      <c r="CH1524" s="7"/>
      <c r="CI1524" s="7"/>
      <c r="CJ1524" s="7"/>
      <c r="CK1524" s="7"/>
      <c r="CL1524" s="7"/>
      <c r="CM1524" s="7"/>
      <c r="CN1524" s="7"/>
      <c r="CO1524" s="7"/>
      <c r="CP1524" s="7"/>
      <c r="CQ1524" s="7"/>
      <c r="CR1524" s="7"/>
      <c r="CS1524" s="7"/>
      <c r="CT1524" s="7"/>
      <c r="CU1524" s="7"/>
      <c r="CV1524" s="7"/>
      <c r="CW1524" s="7"/>
      <c r="CX1524" s="7"/>
      <c r="CY1524" s="7"/>
      <c r="CZ1524" s="7"/>
      <c r="DA1524" s="7"/>
      <c r="DB1524" s="7"/>
    </row>
    <row r="1525" spans="22:106"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  <c r="AW1525" s="7"/>
      <c r="AX1525" s="7"/>
      <c r="AY1525" s="7"/>
      <c r="AZ1525" s="7"/>
      <c r="BA1525" s="7"/>
      <c r="BB1525" s="7"/>
      <c r="BC1525" s="7"/>
      <c r="BD1525" s="7"/>
      <c r="BE1525" s="7"/>
      <c r="BF1525" s="7"/>
      <c r="BG1525" s="7"/>
      <c r="BH1525" s="7"/>
      <c r="BI1525" s="7"/>
      <c r="BJ1525" s="7"/>
      <c r="BK1525" s="7"/>
      <c r="BL1525" s="7"/>
      <c r="BM1525" s="7"/>
      <c r="BN1525" s="7"/>
      <c r="BO1525" s="7"/>
      <c r="BP1525" s="7"/>
      <c r="BQ1525" s="7"/>
      <c r="BR1525" s="7"/>
      <c r="BS1525" s="7"/>
      <c r="BT1525" s="7"/>
      <c r="BU1525" s="7"/>
      <c r="BV1525" s="7"/>
      <c r="BW1525" s="7"/>
      <c r="BX1525" s="7"/>
      <c r="BY1525" s="7"/>
      <c r="BZ1525" s="7"/>
      <c r="CA1525" s="7"/>
      <c r="CB1525" s="7"/>
      <c r="CC1525" s="7"/>
      <c r="CD1525" s="7"/>
      <c r="CE1525" s="7"/>
      <c r="CF1525" s="7"/>
      <c r="CG1525" s="7"/>
      <c r="CH1525" s="7"/>
      <c r="CI1525" s="7"/>
      <c r="CJ1525" s="7"/>
      <c r="CK1525" s="7"/>
      <c r="CL1525" s="7"/>
      <c r="CM1525" s="7"/>
      <c r="CN1525" s="7"/>
      <c r="CO1525" s="7"/>
      <c r="CP1525" s="7"/>
      <c r="CQ1525" s="7"/>
      <c r="CR1525" s="7"/>
      <c r="CS1525" s="7"/>
      <c r="CT1525" s="7"/>
      <c r="CU1525" s="7"/>
      <c r="CV1525" s="7"/>
      <c r="CW1525" s="7"/>
      <c r="CX1525" s="7"/>
      <c r="CY1525" s="7"/>
      <c r="CZ1525" s="7"/>
      <c r="DA1525" s="7"/>
      <c r="DB1525" s="7"/>
    </row>
    <row r="1526" spans="22:106"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  <c r="AW1526" s="7"/>
      <c r="AX1526" s="7"/>
      <c r="AY1526" s="7"/>
      <c r="AZ1526" s="7"/>
      <c r="BA1526" s="7"/>
      <c r="BB1526" s="7"/>
      <c r="BC1526" s="7"/>
      <c r="BD1526" s="7"/>
      <c r="BE1526" s="7"/>
      <c r="BF1526" s="7"/>
      <c r="BG1526" s="7"/>
      <c r="BH1526" s="7"/>
      <c r="BI1526" s="7"/>
      <c r="BJ1526" s="7"/>
      <c r="BK1526" s="7"/>
      <c r="BL1526" s="7"/>
      <c r="BM1526" s="7"/>
      <c r="BN1526" s="7"/>
      <c r="BO1526" s="7"/>
      <c r="BP1526" s="7"/>
      <c r="BQ1526" s="7"/>
      <c r="BR1526" s="7"/>
      <c r="BS1526" s="7"/>
      <c r="BT1526" s="7"/>
      <c r="BU1526" s="7"/>
      <c r="BV1526" s="7"/>
      <c r="BW1526" s="7"/>
      <c r="BX1526" s="7"/>
      <c r="BY1526" s="7"/>
      <c r="BZ1526" s="7"/>
      <c r="CA1526" s="7"/>
      <c r="CB1526" s="7"/>
      <c r="CC1526" s="7"/>
      <c r="CD1526" s="7"/>
      <c r="CE1526" s="7"/>
      <c r="CF1526" s="7"/>
      <c r="CG1526" s="7"/>
      <c r="CH1526" s="7"/>
      <c r="CI1526" s="7"/>
      <c r="CJ1526" s="7"/>
      <c r="CK1526" s="7"/>
      <c r="CL1526" s="7"/>
      <c r="CM1526" s="7"/>
      <c r="CN1526" s="7"/>
      <c r="CO1526" s="7"/>
      <c r="CP1526" s="7"/>
      <c r="CQ1526" s="7"/>
      <c r="CR1526" s="7"/>
      <c r="CS1526" s="7"/>
      <c r="CT1526" s="7"/>
      <c r="CU1526" s="7"/>
      <c r="CV1526" s="7"/>
      <c r="CW1526" s="7"/>
      <c r="CX1526" s="7"/>
      <c r="CY1526" s="7"/>
      <c r="CZ1526" s="7"/>
      <c r="DA1526" s="7"/>
      <c r="DB1526" s="7"/>
    </row>
    <row r="1527" spans="22:106"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  <c r="AW1527" s="7"/>
      <c r="AX1527" s="7"/>
      <c r="AY1527" s="7"/>
      <c r="AZ1527" s="7"/>
      <c r="BA1527" s="7"/>
      <c r="BB1527" s="7"/>
      <c r="BC1527" s="7"/>
      <c r="BD1527" s="7"/>
      <c r="BE1527" s="7"/>
      <c r="BF1527" s="7"/>
      <c r="BG1527" s="7"/>
      <c r="BH1527" s="7"/>
      <c r="BI1527" s="7"/>
      <c r="BJ1527" s="7"/>
      <c r="BK1527" s="7"/>
      <c r="BL1527" s="7"/>
      <c r="BM1527" s="7"/>
      <c r="BN1527" s="7"/>
      <c r="BO1527" s="7"/>
      <c r="BP1527" s="7"/>
      <c r="BQ1527" s="7"/>
      <c r="BR1527" s="7"/>
      <c r="BS1527" s="7"/>
      <c r="BT1527" s="7"/>
      <c r="BU1527" s="7"/>
      <c r="BV1527" s="7"/>
      <c r="BW1527" s="7"/>
      <c r="BX1527" s="7"/>
      <c r="BY1527" s="7"/>
      <c r="BZ1527" s="7"/>
      <c r="CA1527" s="7"/>
      <c r="CB1527" s="7"/>
      <c r="CC1527" s="7"/>
      <c r="CD1527" s="7"/>
      <c r="CE1527" s="7"/>
      <c r="CF1527" s="7"/>
      <c r="CG1527" s="7"/>
      <c r="CH1527" s="7"/>
      <c r="CI1527" s="7"/>
      <c r="CJ1527" s="7"/>
      <c r="CK1527" s="7"/>
      <c r="CL1527" s="7"/>
      <c r="CM1527" s="7"/>
      <c r="CN1527" s="7"/>
      <c r="CO1527" s="7"/>
      <c r="CP1527" s="7"/>
      <c r="CQ1527" s="7"/>
      <c r="CR1527" s="7"/>
      <c r="CS1527" s="7"/>
      <c r="CT1527" s="7"/>
      <c r="CU1527" s="7"/>
      <c r="CV1527" s="7"/>
      <c r="CW1527" s="7"/>
      <c r="CX1527" s="7"/>
      <c r="CY1527" s="7"/>
      <c r="CZ1527" s="7"/>
      <c r="DA1527" s="7"/>
      <c r="DB1527" s="7"/>
    </row>
    <row r="1528" spans="22:106"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7"/>
      <c r="AX1528" s="7"/>
      <c r="AY1528" s="7"/>
      <c r="AZ1528" s="7"/>
      <c r="BA1528" s="7"/>
      <c r="BB1528" s="7"/>
      <c r="BC1528" s="7"/>
      <c r="BD1528" s="7"/>
      <c r="BE1528" s="7"/>
      <c r="BF1528" s="7"/>
      <c r="BG1528" s="7"/>
      <c r="BH1528" s="7"/>
      <c r="BI1528" s="7"/>
      <c r="BJ1528" s="7"/>
      <c r="BK1528" s="7"/>
      <c r="BL1528" s="7"/>
      <c r="BM1528" s="7"/>
      <c r="BN1528" s="7"/>
      <c r="BO1528" s="7"/>
      <c r="BP1528" s="7"/>
      <c r="BQ1528" s="7"/>
      <c r="BR1528" s="7"/>
      <c r="BS1528" s="7"/>
      <c r="BT1528" s="7"/>
      <c r="BU1528" s="7"/>
      <c r="BV1528" s="7"/>
      <c r="BW1528" s="7"/>
      <c r="BX1528" s="7"/>
      <c r="BY1528" s="7"/>
      <c r="BZ1528" s="7"/>
      <c r="CA1528" s="7"/>
      <c r="CB1528" s="7"/>
      <c r="CC1528" s="7"/>
      <c r="CD1528" s="7"/>
      <c r="CE1528" s="7"/>
      <c r="CF1528" s="7"/>
      <c r="CG1528" s="7"/>
      <c r="CH1528" s="7"/>
      <c r="CI1528" s="7"/>
      <c r="CJ1528" s="7"/>
      <c r="CK1528" s="7"/>
      <c r="CL1528" s="7"/>
      <c r="CM1528" s="7"/>
      <c r="CN1528" s="7"/>
      <c r="CO1528" s="7"/>
      <c r="CP1528" s="7"/>
      <c r="CQ1528" s="7"/>
      <c r="CR1528" s="7"/>
      <c r="CS1528" s="7"/>
      <c r="CT1528" s="7"/>
      <c r="CU1528" s="7"/>
      <c r="CV1528" s="7"/>
      <c r="CW1528" s="7"/>
      <c r="CX1528" s="7"/>
      <c r="CY1528" s="7"/>
      <c r="CZ1528" s="7"/>
      <c r="DA1528" s="7"/>
      <c r="DB1528" s="7"/>
    </row>
    <row r="1529" spans="22:106"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  <c r="AW1529" s="7"/>
      <c r="AX1529" s="7"/>
      <c r="AY1529" s="7"/>
      <c r="AZ1529" s="7"/>
      <c r="BA1529" s="7"/>
      <c r="BB1529" s="7"/>
      <c r="BC1529" s="7"/>
      <c r="BD1529" s="7"/>
      <c r="BE1529" s="7"/>
      <c r="BF1529" s="7"/>
      <c r="BG1529" s="7"/>
      <c r="BH1529" s="7"/>
      <c r="BI1529" s="7"/>
      <c r="BJ1529" s="7"/>
      <c r="BK1529" s="7"/>
      <c r="BL1529" s="7"/>
      <c r="BM1529" s="7"/>
      <c r="BN1529" s="7"/>
      <c r="BO1529" s="7"/>
      <c r="BP1529" s="7"/>
      <c r="BQ1529" s="7"/>
      <c r="BR1529" s="7"/>
      <c r="BS1529" s="7"/>
      <c r="BT1529" s="7"/>
      <c r="BU1529" s="7"/>
      <c r="BV1529" s="7"/>
      <c r="BW1529" s="7"/>
      <c r="BX1529" s="7"/>
      <c r="BY1529" s="7"/>
      <c r="BZ1529" s="7"/>
      <c r="CA1529" s="7"/>
      <c r="CB1529" s="7"/>
      <c r="CC1529" s="7"/>
      <c r="CD1529" s="7"/>
      <c r="CE1529" s="7"/>
      <c r="CF1529" s="7"/>
      <c r="CG1529" s="7"/>
      <c r="CH1529" s="7"/>
      <c r="CI1529" s="7"/>
      <c r="CJ1529" s="7"/>
      <c r="CK1529" s="7"/>
      <c r="CL1529" s="7"/>
      <c r="CM1529" s="7"/>
      <c r="CN1529" s="7"/>
      <c r="CO1529" s="7"/>
      <c r="CP1529" s="7"/>
      <c r="CQ1529" s="7"/>
      <c r="CR1529" s="7"/>
      <c r="CS1529" s="7"/>
      <c r="CT1529" s="7"/>
      <c r="CU1529" s="7"/>
      <c r="CV1529" s="7"/>
      <c r="CW1529" s="7"/>
      <c r="CX1529" s="7"/>
      <c r="CY1529" s="7"/>
      <c r="CZ1529" s="7"/>
      <c r="DA1529" s="7"/>
      <c r="DB1529" s="7"/>
    </row>
    <row r="1530" spans="22:106"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  <c r="AW1530" s="7"/>
      <c r="AX1530" s="7"/>
      <c r="AY1530" s="7"/>
      <c r="AZ1530" s="7"/>
      <c r="BA1530" s="7"/>
      <c r="BB1530" s="7"/>
      <c r="BC1530" s="7"/>
      <c r="BD1530" s="7"/>
      <c r="BE1530" s="7"/>
      <c r="BF1530" s="7"/>
      <c r="BG1530" s="7"/>
      <c r="BH1530" s="7"/>
      <c r="BI1530" s="7"/>
      <c r="BJ1530" s="7"/>
      <c r="BK1530" s="7"/>
      <c r="BL1530" s="7"/>
      <c r="BM1530" s="7"/>
      <c r="BN1530" s="7"/>
      <c r="BO1530" s="7"/>
      <c r="BP1530" s="7"/>
      <c r="BQ1530" s="7"/>
      <c r="BR1530" s="7"/>
      <c r="BS1530" s="7"/>
      <c r="BT1530" s="7"/>
      <c r="BU1530" s="7"/>
      <c r="BV1530" s="7"/>
      <c r="BW1530" s="7"/>
      <c r="BX1530" s="7"/>
      <c r="BY1530" s="7"/>
      <c r="BZ1530" s="7"/>
      <c r="CA1530" s="7"/>
      <c r="CB1530" s="7"/>
      <c r="CC1530" s="7"/>
      <c r="CD1530" s="7"/>
      <c r="CE1530" s="7"/>
      <c r="CF1530" s="7"/>
      <c r="CG1530" s="7"/>
      <c r="CH1530" s="7"/>
      <c r="CI1530" s="7"/>
      <c r="CJ1530" s="7"/>
      <c r="CK1530" s="7"/>
      <c r="CL1530" s="7"/>
      <c r="CM1530" s="7"/>
      <c r="CN1530" s="7"/>
      <c r="CO1530" s="7"/>
      <c r="CP1530" s="7"/>
      <c r="CQ1530" s="7"/>
      <c r="CR1530" s="7"/>
      <c r="CS1530" s="7"/>
      <c r="CT1530" s="7"/>
      <c r="CU1530" s="7"/>
      <c r="CV1530" s="7"/>
      <c r="CW1530" s="7"/>
      <c r="CX1530" s="7"/>
      <c r="CY1530" s="7"/>
      <c r="CZ1530" s="7"/>
      <c r="DA1530" s="7"/>
      <c r="DB1530" s="7"/>
    </row>
    <row r="1531" spans="22:106"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  <c r="AW1531" s="7"/>
      <c r="AX1531" s="7"/>
      <c r="AY1531" s="7"/>
      <c r="AZ1531" s="7"/>
      <c r="BA1531" s="7"/>
      <c r="BB1531" s="7"/>
      <c r="BC1531" s="7"/>
      <c r="BD1531" s="7"/>
      <c r="BE1531" s="7"/>
      <c r="BF1531" s="7"/>
      <c r="BG1531" s="7"/>
      <c r="BH1531" s="7"/>
      <c r="BI1531" s="7"/>
      <c r="BJ1531" s="7"/>
      <c r="BK1531" s="7"/>
      <c r="BL1531" s="7"/>
      <c r="BM1531" s="7"/>
      <c r="BN1531" s="7"/>
      <c r="BO1531" s="7"/>
      <c r="BP1531" s="7"/>
      <c r="BQ1531" s="7"/>
      <c r="BR1531" s="7"/>
      <c r="BS1531" s="7"/>
      <c r="BT1531" s="7"/>
      <c r="BU1531" s="7"/>
      <c r="BV1531" s="7"/>
      <c r="BW1531" s="7"/>
      <c r="BX1531" s="7"/>
      <c r="BY1531" s="7"/>
      <c r="BZ1531" s="7"/>
      <c r="CA1531" s="7"/>
      <c r="CB1531" s="7"/>
      <c r="CC1531" s="7"/>
      <c r="CD1531" s="7"/>
      <c r="CE1531" s="7"/>
      <c r="CF1531" s="7"/>
      <c r="CG1531" s="7"/>
      <c r="CH1531" s="7"/>
      <c r="CI1531" s="7"/>
      <c r="CJ1531" s="7"/>
      <c r="CK1531" s="7"/>
      <c r="CL1531" s="7"/>
      <c r="CM1531" s="7"/>
      <c r="CN1531" s="7"/>
      <c r="CO1531" s="7"/>
      <c r="CP1531" s="7"/>
      <c r="CQ1531" s="7"/>
      <c r="CR1531" s="7"/>
      <c r="CS1531" s="7"/>
      <c r="CT1531" s="7"/>
      <c r="CU1531" s="7"/>
      <c r="CV1531" s="7"/>
      <c r="CW1531" s="7"/>
      <c r="CX1531" s="7"/>
      <c r="CY1531" s="7"/>
      <c r="CZ1531" s="7"/>
      <c r="DA1531" s="7"/>
      <c r="DB1531" s="7"/>
    </row>
    <row r="1532" spans="22:106"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  <c r="AW1532" s="7"/>
      <c r="AX1532" s="7"/>
      <c r="AY1532" s="7"/>
      <c r="AZ1532" s="7"/>
      <c r="BA1532" s="7"/>
      <c r="BB1532" s="7"/>
      <c r="BC1532" s="7"/>
      <c r="BD1532" s="7"/>
      <c r="BE1532" s="7"/>
      <c r="BF1532" s="7"/>
      <c r="BG1532" s="7"/>
      <c r="BH1532" s="7"/>
      <c r="BI1532" s="7"/>
      <c r="BJ1532" s="7"/>
      <c r="BK1532" s="7"/>
      <c r="BL1532" s="7"/>
      <c r="BM1532" s="7"/>
      <c r="BN1532" s="7"/>
      <c r="BO1532" s="7"/>
      <c r="BP1532" s="7"/>
      <c r="BQ1532" s="7"/>
      <c r="BR1532" s="7"/>
      <c r="BS1532" s="7"/>
      <c r="BT1532" s="7"/>
      <c r="BU1532" s="7"/>
      <c r="BV1532" s="7"/>
      <c r="BW1532" s="7"/>
      <c r="BX1532" s="7"/>
      <c r="BY1532" s="7"/>
      <c r="BZ1532" s="7"/>
      <c r="CA1532" s="7"/>
      <c r="CB1532" s="7"/>
      <c r="CC1532" s="7"/>
      <c r="CD1532" s="7"/>
      <c r="CE1532" s="7"/>
      <c r="CF1532" s="7"/>
      <c r="CG1532" s="7"/>
      <c r="CH1532" s="7"/>
      <c r="CI1532" s="7"/>
      <c r="CJ1532" s="7"/>
      <c r="CK1532" s="7"/>
      <c r="CL1532" s="7"/>
      <c r="CM1532" s="7"/>
      <c r="CN1532" s="7"/>
      <c r="CO1532" s="7"/>
      <c r="CP1532" s="7"/>
      <c r="CQ1532" s="7"/>
      <c r="CR1532" s="7"/>
      <c r="CS1532" s="7"/>
      <c r="CT1532" s="7"/>
      <c r="CU1532" s="7"/>
      <c r="CV1532" s="7"/>
      <c r="CW1532" s="7"/>
      <c r="CX1532" s="7"/>
      <c r="CY1532" s="7"/>
      <c r="CZ1532" s="7"/>
      <c r="DA1532" s="7"/>
      <c r="DB1532" s="7"/>
    </row>
    <row r="1533" spans="22:106"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  <c r="AW1533" s="7"/>
      <c r="AX1533" s="7"/>
      <c r="AY1533" s="7"/>
      <c r="AZ1533" s="7"/>
      <c r="BA1533" s="7"/>
      <c r="BB1533" s="7"/>
      <c r="BC1533" s="7"/>
      <c r="BD1533" s="7"/>
      <c r="BE1533" s="7"/>
      <c r="BF1533" s="7"/>
      <c r="BG1533" s="7"/>
      <c r="BH1533" s="7"/>
      <c r="BI1533" s="7"/>
      <c r="BJ1533" s="7"/>
      <c r="BK1533" s="7"/>
      <c r="BL1533" s="7"/>
      <c r="BM1533" s="7"/>
      <c r="BN1533" s="7"/>
      <c r="BO1533" s="7"/>
      <c r="BP1533" s="7"/>
      <c r="BQ1533" s="7"/>
      <c r="BR1533" s="7"/>
      <c r="BS1533" s="7"/>
      <c r="BT1533" s="7"/>
      <c r="BU1533" s="7"/>
      <c r="BV1533" s="7"/>
      <c r="BW1533" s="7"/>
      <c r="BX1533" s="7"/>
      <c r="BY1533" s="7"/>
      <c r="BZ1533" s="7"/>
      <c r="CA1533" s="7"/>
      <c r="CB1533" s="7"/>
      <c r="CC1533" s="7"/>
      <c r="CD1533" s="7"/>
      <c r="CE1533" s="7"/>
      <c r="CF1533" s="7"/>
      <c r="CG1533" s="7"/>
      <c r="CH1533" s="7"/>
      <c r="CI1533" s="7"/>
      <c r="CJ1533" s="7"/>
      <c r="CK1533" s="7"/>
      <c r="CL1533" s="7"/>
      <c r="CM1533" s="7"/>
      <c r="CN1533" s="7"/>
      <c r="CO1533" s="7"/>
      <c r="CP1533" s="7"/>
      <c r="CQ1533" s="7"/>
      <c r="CR1533" s="7"/>
      <c r="CS1533" s="7"/>
      <c r="CT1533" s="7"/>
      <c r="CU1533" s="7"/>
      <c r="CV1533" s="7"/>
      <c r="CW1533" s="7"/>
      <c r="CX1533" s="7"/>
      <c r="CY1533" s="7"/>
      <c r="CZ1533" s="7"/>
      <c r="DA1533" s="7"/>
      <c r="DB1533" s="7"/>
    </row>
    <row r="1534" spans="22:106"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  <c r="AW1534" s="7"/>
      <c r="AX1534" s="7"/>
      <c r="AY1534" s="7"/>
      <c r="AZ1534" s="7"/>
      <c r="BA1534" s="7"/>
      <c r="BB1534" s="7"/>
      <c r="BC1534" s="7"/>
      <c r="BD1534" s="7"/>
      <c r="BE1534" s="7"/>
      <c r="BF1534" s="7"/>
      <c r="BG1534" s="7"/>
      <c r="BH1534" s="7"/>
      <c r="BI1534" s="7"/>
      <c r="BJ1534" s="7"/>
      <c r="BK1534" s="7"/>
      <c r="BL1534" s="7"/>
      <c r="BM1534" s="7"/>
      <c r="BN1534" s="7"/>
      <c r="BO1534" s="7"/>
      <c r="BP1534" s="7"/>
      <c r="BQ1534" s="7"/>
      <c r="BR1534" s="7"/>
      <c r="BS1534" s="7"/>
      <c r="BT1534" s="7"/>
      <c r="BU1534" s="7"/>
      <c r="BV1534" s="7"/>
      <c r="BW1534" s="7"/>
      <c r="BX1534" s="7"/>
      <c r="BY1534" s="7"/>
      <c r="BZ1534" s="7"/>
      <c r="CA1534" s="7"/>
      <c r="CB1534" s="7"/>
      <c r="CC1534" s="7"/>
      <c r="CD1534" s="7"/>
      <c r="CE1534" s="7"/>
      <c r="CF1534" s="7"/>
      <c r="CG1534" s="7"/>
      <c r="CH1534" s="7"/>
      <c r="CI1534" s="7"/>
      <c r="CJ1534" s="7"/>
      <c r="CK1534" s="7"/>
      <c r="CL1534" s="7"/>
      <c r="CM1534" s="7"/>
      <c r="CN1534" s="7"/>
      <c r="CO1534" s="7"/>
      <c r="CP1534" s="7"/>
      <c r="CQ1534" s="7"/>
      <c r="CR1534" s="7"/>
      <c r="CS1534" s="7"/>
      <c r="CT1534" s="7"/>
      <c r="CU1534" s="7"/>
      <c r="CV1534" s="7"/>
      <c r="CW1534" s="7"/>
      <c r="CX1534" s="7"/>
      <c r="CY1534" s="7"/>
      <c r="CZ1534" s="7"/>
      <c r="DA1534" s="7"/>
      <c r="DB1534" s="7"/>
    </row>
    <row r="1535" spans="22:106"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  <c r="AW1535" s="7"/>
      <c r="AX1535" s="7"/>
      <c r="AY1535" s="7"/>
      <c r="AZ1535" s="7"/>
      <c r="BA1535" s="7"/>
      <c r="BB1535" s="7"/>
      <c r="BC1535" s="7"/>
      <c r="BD1535" s="7"/>
      <c r="BE1535" s="7"/>
      <c r="BF1535" s="7"/>
      <c r="BG1535" s="7"/>
      <c r="BH1535" s="7"/>
      <c r="BI1535" s="7"/>
      <c r="BJ1535" s="7"/>
      <c r="BK1535" s="7"/>
      <c r="BL1535" s="7"/>
      <c r="BM1535" s="7"/>
      <c r="BN1535" s="7"/>
      <c r="BO1535" s="7"/>
      <c r="BP1535" s="7"/>
      <c r="BQ1535" s="7"/>
      <c r="BR1535" s="7"/>
      <c r="BS1535" s="7"/>
      <c r="BT1535" s="7"/>
      <c r="BU1535" s="7"/>
      <c r="BV1535" s="7"/>
      <c r="BW1535" s="7"/>
      <c r="BX1535" s="7"/>
      <c r="BY1535" s="7"/>
      <c r="BZ1535" s="7"/>
      <c r="CA1535" s="7"/>
      <c r="CB1535" s="7"/>
      <c r="CC1535" s="7"/>
      <c r="CD1535" s="7"/>
      <c r="CE1535" s="7"/>
      <c r="CF1535" s="7"/>
      <c r="CG1535" s="7"/>
      <c r="CH1535" s="7"/>
      <c r="CI1535" s="7"/>
      <c r="CJ1535" s="7"/>
      <c r="CK1535" s="7"/>
      <c r="CL1535" s="7"/>
      <c r="CM1535" s="7"/>
      <c r="CN1535" s="7"/>
      <c r="CO1535" s="7"/>
      <c r="CP1535" s="7"/>
      <c r="CQ1535" s="7"/>
      <c r="CR1535" s="7"/>
      <c r="CS1535" s="7"/>
      <c r="CT1535" s="7"/>
      <c r="CU1535" s="7"/>
      <c r="CV1535" s="7"/>
      <c r="CW1535" s="7"/>
      <c r="CX1535" s="7"/>
      <c r="CY1535" s="7"/>
      <c r="CZ1535" s="7"/>
      <c r="DA1535" s="7"/>
      <c r="DB1535" s="7"/>
    </row>
    <row r="1536" spans="22:106"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  <c r="AW1536" s="7"/>
      <c r="AX1536" s="7"/>
      <c r="AY1536" s="7"/>
      <c r="AZ1536" s="7"/>
      <c r="BA1536" s="7"/>
      <c r="BB1536" s="7"/>
      <c r="BC1536" s="7"/>
      <c r="BD1536" s="7"/>
      <c r="BE1536" s="7"/>
      <c r="BF1536" s="7"/>
      <c r="BG1536" s="7"/>
      <c r="BH1536" s="7"/>
      <c r="BI1536" s="7"/>
      <c r="BJ1536" s="7"/>
      <c r="BK1536" s="7"/>
      <c r="BL1536" s="7"/>
      <c r="BM1536" s="7"/>
      <c r="BN1536" s="7"/>
      <c r="BO1536" s="7"/>
      <c r="BP1536" s="7"/>
      <c r="BQ1536" s="7"/>
      <c r="BR1536" s="7"/>
      <c r="BS1536" s="7"/>
      <c r="BT1536" s="7"/>
      <c r="BU1536" s="7"/>
      <c r="BV1536" s="7"/>
      <c r="BW1536" s="7"/>
      <c r="BX1536" s="7"/>
      <c r="BY1536" s="7"/>
      <c r="BZ1536" s="7"/>
      <c r="CA1536" s="7"/>
      <c r="CB1536" s="7"/>
      <c r="CC1536" s="7"/>
      <c r="CD1536" s="7"/>
      <c r="CE1536" s="7"/>
      <c r="CF1536" s="7"/>
      <c r="CG1536" s="7"/>
      <c r="CH1536" s="7"/>
      <c r="CI1536" s="7"/>
      <c r="CJ1536" s="7"/>
      <c r="CK1536" s="7"/>
      <c r="CL1536" s="7"/>
      <c r="CM1536" s="7"/>
      <c r="CN1536" s="7"/>
      <c r="CO1536" s="7"/>
      <c r="CP1536" s="7"/>
      <c r="CQ1536" s="7"/>
      <c r="CR1536" s="7"/>
      <c r="CS1536" s="7"/>
      <c r="CT1536" s="7"/>
      <c r="CU1536" s="7"/>
      <c r="CV1536" s="7"/>
      <c r="CW1536" s="7"/>
      <c r="CX1536" s="7"/>
      <c r="CY1536" s="7"/>
      <c r="CZ1536" s="7"/>
      <c r="DA1536" s="7"/>
      <c r="DB1536" s="7"/>
    </row>
    <row r="1537" spans="22:106"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  <c r="AW1537" s="7"/>
      <c r="AX1537" s="7"/>
      <c r="AY1537" s="7"/>
      <c r="AZ1537" s="7"/>
      <c r="BA1537" s="7"/>
      <c r="BB1537" s="7"/>
      <c r="BC1537" s="7"/>
      <c r="BD1537" s="7"/>
      <c r="BE1537" s="7"/>
      <c r="BF1537" s="7"/>
      <c r="BG1537" s="7"/>
      <c r="BH1537" s="7"/>
      <c r="BI1537" s="7"/>
      <c r="BJ1537" s="7"/>
      <c r="BK1537" s="7"/>
      <c r="BL1537" s="7"/>
      <c r="BM1537" s="7"/>
      <c r="BN1537" s="7"/>
      <c r="BO1537" s="7"/>
      <c r="BP1537" s="7"/>
      <c r="BQ1537" s="7"/>
      <c r="BR1537" s="7"/>
      <c r="BS1537" s="7"/>
      <c r="BT1537" s="7"/>
      <c r="BU1537" s="7"/>
      <c r="BV1537" s="7"/>
      <c r="BW1537" s="7"/>
      <c r="BX1537" s="7"/>
      <c r="BY1537" s="7"/>
      <c r="BZ1537" s="7"/>
      <c r="CA1537" s="7"/>
      <c r="CB1537" s="7"/>
      <c r="CC1537" s="7"/>
      <c r="CD1537" s="7"/>
      <c r="CE1537" s="7"/>
      <c r="CF1537" s="7"/>
      <c r="CG1537" s="7"/>
      <c r="CH1537" s="7"/>
      <c r="CI1537" s="7"/>
      <c r="CJ1537" s="7"/>
      <c r="CK1537" s="7"/>
      <c r="CL1537" s="7"/>
      <c r="CM1537" s="7"/>
      <c r="CN1537" s="7"/>
      <c r="CO1537" s="7"/>
      <c r="CP1537" s="7"/>
      <c r="CQ1537" s="7"/>
      <c r="CR1537" s="7"/>
      <c r="CS1537" s="7"/>
      <c r="CT1537" s="7"/>
      <c r="CU1537" s="7"/>
      <c r="CV1537" s="7"/>
      <c r="CW1537" s="7"/>
      <c r="CX1537" s="7"/>
      <c r="CY1537" s="7"/>
      <c r="CZ1537" s="7"/>
      <c r="DA1537" s="7"/>
      <c r="DB1537" s="7"/>
    </row>
    <row r="1538" spans="22:106"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  <c r="AW1538" s="7"/>
      <c r="AX1538" s="7"/>
      <c r="AY1538" s="7"/>
      <c r="AZ1538" s="7"/>
      <c r="BA1538" s="7"/>
      <c r="BB1538" s="7"/>
      <c r="BC1538" s="7"/>
      <c r="BD1538" s="7"/>
      <c r="BE1538" s="7"/>
      <c r="BF1538" s="7"/>
      <c r="BG1538" s="7"/>
      <c r="BH1538" s="7"/>
      <c r="BI1538" s="7"/>
      <c r="BJ1538" s="7"/>
      <c r="BK1538" s="7"/>
      <c r="BL1538" s="7"/>
      <c r="BM1538" s="7"/>
      <c r="BN1538" s="7"/>
      <c r="BO1538" s="7"/>
      <c r="BP1538" s="7"/>
      <c r="BQ1538" s="7"/>
      <c r="BR1538" s="7"/>
      <c r="BS1538" s="7"/>
      <c r="BT1538" s="7"/>
      <c r="BU1538" s="7"/>
      <c r="BV1538" s="7"/>
      <c r="BW1538" s="7"/>
      <c r="BX1538" s="7"/>
      <c r="BY1538" s="7"/>
      <c r="BZ1538" s="7"/>
      <c r="CA1538" s="7"/>
      <c r="CB1538" s="7"/>
      <c r="CC1538" s="7"/>
      <c r="CD1538" s="7"/>
      <c r="CE1538" s="7"/>
      <c r="CF1538" s="7"/>
      <c r="CG1538" s="7"/>
      <c r="CH1538" s="7"/>
      <c r="CI1538" s="7"/>
      <c r="CJ1538" s="7"/>
      <c r="CK1538" s="7"/>
      <c r="CL1538" s="7"/>
      <c r="CM1538" s="7"/>
      <c r="CN1538" s="7"/>
      <c r="CO1538" s="7"/>
      <c r="CP1538" s="7"/>
      <c r="CQ1538" s="7"/>
      <c r="CR1538" s="7"/>
      <c r="CS1538" s="7"/>
      <c r="CT1538" s="7"/>
      <c r="CU1538" s="7"/>
      <c r="CV1538" s="7"/>
      <c r="CW1538" s="7"/>
      <c r="CX1538" s="7"/>
      <c r="CY1538" s="7"/>
      <c r="CZ1538" s="7"/>
      <c r="DA1538" s="7"/>
      <c r="DB1538" s="7"/>
    </row>
    <row r="1539" spans="22:106"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  <c r="AW1539" s="7"/>
      <c r="AX1539" s="7"/>
      <c r="AY1539" s="7"/>
      <c r="AZ1539" s="7"/>
      <c r="BA1539" s="7"/>
      <c r="BB1539" s="7"/>
      <c r="BC1539" s="7"/>
      <c r="BD1539" s="7"/>
      <c r="BE1539" s="7"/>
      <c r="BF1539" s="7"/>
      <c r="BG1539" s="7"/>
      <c r="BH1539" s="7"/>
      <c r="BI1539" s="7"/>
      <c r="BJ1539" s="7"/>
      <c r="BK1539" s="7"/>
      <c r="BL1539" s="7"/>
      <c r="BM1539" s="7"/>
      <c r="BN1539" s="7"/>
      <c r="BO1539" s="7"/>
      <c r="BP1539" s="7"/>
      <c r="BQ1539" s="7"/>
      <c r="BR1539" s="7"/>
      <c r="BS1539" s="7"/>
      <c r="BT1539" s="7"/>
      <c r="BU1539" s="7"/>
      <c r="BV1539" s="7"/>
      <c r="BW1539" s="7"/>
      <c r="BX1539" s="7"/>
      <c r="BY1539" s="7"/>
      <c r="BZ1539" s="7"/>
      <c r="CA1539" s="7"/>
      <c r="CB1539" s="7"/>
      <c r="CC1539" s="7"/>
      <c r="CD1539" s="7"/>
      <c r="CE1539" s="7"/>
      <c r="CF1539" s="7"/>
      <c r="CG1539" s="7"/>
      <c r="CH1539" s="7"/>
      <c r="CI1539" s="7"/>
      <c r="CJ1539" s="7"/>
      <c r="CK1539" s="7"/>
      <c r="CL1539" s="7"/>
      <c r="CM1539" s="7"/>
      <c r="CN1539" s="7"/>
      <c r="CO1539" s="7"/>
      <c r="CP1539" s="7"/>
      <c r="CQ1539" s="7"/>
      <c r="CR1539" s="7"/>
      <c r="CS1539" s="7"/>
      <c r="CT1539" s="7"/>
      <c r="CU1539" s="7"/>
      <c r="CV1539" s="7"/>
      <c r="CW1539" s="7"/>
      <c r="CX1539" s="7"/>
      <c r="CY1539" s="7"/>
      <c r="CZ1539" s="7"/>
      <c r="DA1539" s="7"/>
      <c r="DB1539" s="7"/>
    </row>
    <row r="1540" spans="22:106"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  <c r="AW1540" s="7"/>
      <c r="AX1540" s="7"/>
      <c r="AY1540" s="7"/>
      <c r="AZ1540" s="7"/>
      <c r="BA1540" s="7"/>
      <c r="BB1540" s="7"/>
      <c r="BC1540" s="7"/>
      <c r="BD1540" s="7"/>
      <c r="BE1540" s="7"/>
      <c r="BF1540" s="7"/>
      <c r="BG1540" s="7"/>
      <c r="BH1540" s="7"/>
      <c r="BI1540" s="7"/>
      <c r="BJ1540" s="7"/>
      <c r="BK1540" s="7"/>
      <c r="BL1540" s="7"/>
      <c r="BM1540" s="7"/>
      <c r="BN1540" s="7"/>
      <c r="BO1540" s="7"/>
      <c r="BP1540" s="7"/>
      <c r="BQ1540" s="7"/>
      <c r="BR1540" s="7"/>
      <c r="BS1540" s="7"/>
      <c r="BT1540" s="7"/>
      <c r="BU1540" s="7"/>
      <c r="BV1540" s="7"/>
      <c r="BW1540" s="7"/>
      <c r="BX1540" s="7"/>
      <c r="BY1540" s="7"/>
      <c r="BZ1540" s="7"/>
      <c r="CA1540" s="7"/>
      <c r="CB1540" s="7"/>
      <c r="CC1540" s="7"/>
      <c r="CD1540" s="7"/>
      <c r="CE1540" s="7"/>
      <c r="CF1540" s="7"/>
      <c r="CG1540" s="7"/>
      <c r="CH1540" s="7"/>
      <c r="CI1540" s="7"/>
      <c r="CJ1540" s="7"/>
      <c r="CK1540" s="7"/>
      <c r="CL1540" s="7"/>
      <c r="CM1540" s="7"/>
      <c r="CN1540" s="7"/>
      <c r="CO1540" s="7"/>
      <c r="CP1540" s="7"/>
      <c r="CQ1540" s="7"/>
      <c r="CR1540" s="7"/>
      <c r="CS1540" s="7"/>
      <c r="CT1540" s="7"/>
      <c r="CU1540" s="7"/>
      <c r="CV1540" s="7"/>
      <c r="CW1540" s="7"/>
      <c r="CX1540" s="7"/>
      <c r="CY1540" s="7"/>
      <c r="CZ1540" s="7"/>
      <c r="DA1540" s="7"/>
      <c r="DB1540" s="7"/>
    </row>
    <row r="1541" spans="22:106"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  <c r="AW1541" s="7"/>
      <c r="AX1541" s="7"/>
      <c r="AY1541" s="7"/>
      <c r="AZ1541" s="7"/>
      <c r="BA1541" s="7"/>
      <c r="BB1541" s="7"/>
      <c r="BC1541" s="7"/>
      <c r="BD1541" s="7"/>
      <c r="BE1541" s="7"/>
      <c r="BF1541" s="7"/>
      <c r="BG1541" s="7"/>
      <c r="BH1541" s="7"/>
      <c r="BI1541" s="7"/>
      <c r="BJ1541" s="7"/>
      <c r="BK1541" s="7"/>
      <c r="BL1541" s="7"/>
      <c r="BM1541" s="7"/>
      <c r="BN1541" s="7"/>
      <c r="BO1541" s="7"/>
      <c r="BP1541" s="7"/>
      <c r="BQ1541" s="7"/>
      <c r="BR1541" s="7"/>
      <c r="BS1541" s="7"/>
      <c r="BT1541" s="7"/>
      <c r="BU1541" s="7"/>
      <c r="BV1541" s="7"/>
      <c r="BW1541" s="7"/>
      <c r="BX1541" s="7"/>
      <c r="BY1541" s="7"/>
      <c r="BZ1541" s="7"/>
      <c r="CA1541" s="7"/>
      <c r="CB1541" s="7"/>
      <c r="CC1541" s="7"/>
      <c r="CD1541" s="7"/>
      <c r="CE1541" s="7"/>
      <c r="CF1541" s="7"/>
      <c r="CG1541" s="7"/>
      <c r="CH1541" s="7"/>
      <c r="CI1541" s="7"/>
      <c r="CJ1541" s="7"/>
      <c r="CK1541" s="7"/>
      <c r="CL1541" s="7"/>
      <c r="CM1541" s="7"/>
      <c r="CN1541" s="7"/>
      <c r="CO1541" s="7"/>
      <c r="CP1541" s="7"/>
      <c r="CQ1541" s="7"/>
      <c r="CR1541" s="7"/>
      <c r="CS1541" s="7"/>
      <c r="CT1541" s="7"/>
      <c r="CU1541" s="7"/>
      <c r="CV1541" s="7"/>
      <c r="CW1541" s="7"/>
      <c r="CX1541" s="7"/>
      <c r="CY1541" s="7"/>
      <c r="CZ1541" s="7"/>
      <c r="DA1541" s="7"/>
      <c r="DB1541" s="7"/>
    </row>
    <row r="1542" spans="22:106"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  <c r="AW1542" s="7"/>
      <c r="AX1542" s="7"/>
      <c r="AY1542" s="7"/>
      <c r="AZ1542" s="7"/>
      <c r="BA1542" s="7"/>
      <c r="BB1542" s="7"/>
      <c r="BC1542" s="7"/>
      <c r="BD1542" s="7"/>
      <c r="BE1542" s="7"/>
      <c r="BF1542" s="7"/>
      <c r="BG1542" s="7"/>
      <c r="BH1542" s="7"/>
      <c r="BI1542" s="7"/>
      <c r="BJ1542" s="7"/>
      <c r="BK1542" s="7"/>
      <c r="BL1542" s="7"/>
      <c r="BM1542" s="7"/>
      <c r="BN1542" s="7"/>
      <c r="BO1542" s="7"/>
      <c r="BP1542" s="7"/>
      <c r="BQ1542" s="7"/>
      <c r="BR1542" s="7"/>
      <c r="BS1542" s="7"/>
      <c r="BT1542" s="7"/>
      <c r="BU1542" s="7"/>
      <c r="BV1542" s="7"/>
      <c r="BW1542" s="7"/>
      <c r="BX1542" s="7"/>
      <c r="BY1542" s="7"/>
      <c r="BZ1542" s="7"/>
      <c r="CA1542" s="7"/>
      <c r="CB1542" s="7"/>
      <c r="CC1542" s="7"/>
      <c r="CD1542" s="7"/>
      <c r="CE1542" s="7"/>
      <c r="CF1542" s="7"/>
      <c r="CG1542" s="7"/>
      <c r="CH1542" s="7"/>
      <c r="CI1542" s="7"/>
      <c r="CJ1542" s="7"/>
      <c r="CK1542" s="7"/>
      <c r="CL1542" s="7"/>
      <c r="CM1542" s="7"/>
      <c r="CN1542" s="7"/>
      <c r="CO1542" s="7"/>
      <c r="CP1542" s="7"/>
      <c r="CQ1542" s="7"/>
      <c r="CR1542" s="7"/>
      <c r="CS1542" s="7"/>
      <c r="CT1542" s="7"/>
      <c r="CU1542" s="7"/>
      <c r="CV1542" s="7"/>
      <c r="CW1542" s="7"/>
      <c r="CX1542" s="7"/>
      <c r="CY1542" s="7"/>
      <c r="CZ1542" s="7"/>
      <c r="DA1542" s="7"/>
      <c r="DB1542" s="7"/>
    </row>
    <row r="1543" spans="22:106"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  <c r="AW1543" s="7"/>
      <c r="AX1543" s="7"/>
      <c r="AY1543" s="7"/>
      <c r="AZ1543" s="7"/>
      <c r="BA1543" s="7"/>
      <c r="BB1543" s="7"/>
      <c r="BC1543" s="7"/>
      <c r="BD1543" s="7"/>
      <c r="BE1543" s="7"/>
      <c r="BF1543" s="7"/>
      <c r="BG1543" s="7"/>
      <c r="BH1543" s="7"/>
      <c r="BI1543" s="7"/>
      <c r="BJ1543" s="7"/>
      <c r="BK1543" s="7"/>
      <c r="BL1543" s="7"/>
      <c r="BM1543" s="7"/>
      <c r="BN1543" s="7"/>
      <c r="BO1543" s="7"/>
      <c r="BP1543" s="7"/>
      <c r="BQ1543" s="7"/>
      <c r="BR1543" s="7"/>
      <c r="BS1543" s="7"/>
      <c r="BT1543" s="7"/>
      <c r="BU1543" s="7"/>
      <c r="BV1543" s="7"/>
      <c r="BW1543" s="7"/>
      <c r="BX1543" s="7"/>
      <c r="BY1543" s="7"/>
      <c r="BZ1543" s="7"/>
      <c r="CA1543" s="7"/>
      <c r="CB1543" s="7"/>
      <c r="CC1543" s="7"/>
      <c r="CD1543" s="7"/>
      <c r="CE1543" s="7"/>
      <c r="CF1543" s="7"/>
      <c r="CG1543" s="7"/>
      <c r="CH1543" s="7"/>
      <c r="CI1543" s="7"/>
      <c r="CJ1543" s="7"/>
      <c r="CK1543" s="7"/>
      <c r="CL1543" s="7"/>
      <c r="CM1543" s="7"/>
      <c r="CN1543" s="7"/>
      <c r="CO1543" s="7"/>
      <c r="CP1543" s="7"/>
      <c r="CQ1543" s="7"/>
      <c r="CR1543" s="7"/>
      <c r="CS1543" s="7"/>
      <c r="CT1543" s="7"/>
      <c r="CU1543" s="7"/>
      <c r="CV1543" s="7"/>
      <c r="CW1543" s="7"/>
      <c r="CX1543" s="7"/>
      <c r="CY1543" s="7"/>
      <c r="CZ1543" s="7"/>
      <c r="DA1543" s="7"/>
      <c r="DB1543" s="7"/>
    </row>
    <row r="1544" spans="22:106"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  <c r="AW1544" s="7"/>
      <c r="AX1544" s="7"/>
      <c r="AY1544" s="7"/>
      <c r="AZ1544" s="7"/>
      <c r="BA1544" s="7"/>
      <c r="BB1544" s="7"/>
      <c r="BC1544" s="7"/>
      <c r="BD1544" s="7"/>
      <c r="BE1544" s="7"/>
      <c r="BF1544" s="7"/>
      <c r="BG1544" s="7"/>
      <c r="BH1544" s="7"/>
      <c r="BI1544" s="7"/>
      <c r="BJ1544" s="7"/>
      <c r="BK1544" s="7"/>
      <c r="BL1544" s="7"/>
      <c r="BM1544" s="7"/>
      <c r="BN1544" s="7"/>
      <c r="BO1544" s="7"/>
      <c r="BP1544" s="7"/>
      <c r="BQ1544" s="7"/>
      <c r="BR1544" s="7"/>
      <c r="BS1544" s="7"/>
      <c r="BT1544" s="7"/>
      <c r="BU1544" s="7"/>
      <c r="BV1544" s="7"/>
      <c r="BW1544" s="7"/>
      <c r="BX1544" s="7"/>
      <c r="BY1544" s="7"/>
      <c r="BZ1544" s="7"/>
      <c r="CA1544" s="7"/>
      <c r="CB1544" s="7"/>
      <c r="CC1544" s="7"/>
      <c r="CD1544" s="7"/>
      <c r="CE1544" s="7"/>
      <c r="CF1544" s="7"/>
      <c r="CG1544" s="7"/>
      <c r="CH1544" s="7"/>
      <c r="CI1544" s="7"/>
      <c r="CJ1544" s="7"/>
      <c r="CK1544" s="7"/>
      <c r="CL1544" s="7"/>
      <c r="CM1544" s="7"/>
      <c r="CN1544" s="7"/>
      <c r="CO1544" s="7"/>
      <c r="CP1544" s="7"/>
      <c r="CQ1544" s="7"/>
      <c r="CR1544" s="7"/>
      <c r="CS1544" s="7"/>
      <c r="CT1544" s="7"/>
      <c r="CU1544" s="7"/>
      <c r="CV1544" s="7"/>
      <c r="CW1544" s="7"/>
      <c r="CX1544" s="7"/>
      <c r="CY1544" s="7"/>
      <c r="CZ1544" s="7"/>
      <c r="DA1544" s="7"/>
      <c r="DB1544" s="7"/>
    </row>
    <row r="1545" spans="22:106"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  <c r="AW1545" s="7"/>
      <c r="AX1545" s="7"/>
      <c r="AY1545" s="7"/>
      <c r="AZ1545" s="7"/>
      <c r="BA1545" s="7"/>
      <c r="BB1545" s="7"/>
      <c r="BC1545" s="7"/>
      <c r="BD1545" s="7"/>
      <c r="BE1545" s="7"/>
      <c r="BF1545" s="7"/>
      <c r="BG1545" s="7"/>
      <c r="BH1545" s="7"/>
      <c r="BI1545" s="7"/>
      <c r="BJ1545" s="7"/>
      <c r="BK1545" s="7"/>
      <c r="BL1545" s="7"/>
      <c r="BM1545" s="7"/>
      <c r="BN1545" s="7"/>
      <c r="BO1545" s="7"/>
      <c r="BP1545" s="7"/>
      <c r="BQ1545" s="7"/>
      <c r="BR1545" s="7"/>
      <c r="BS1545" s="7"/>
      <c r="BT1545" s="7"/>
      <c r="BU1545" s="7"/>
      <c r="BV1545" s="7"/>
      <c r="BW1545" s="7"/>
      <c r="BX1545" s="7"/>
      <c r="BY1545" s="7"/>
      <c r="BZ1545" s="7"/>
      <c r="CA1545" s="7"/>
      <c r="CB1545" s="7"/>
      <c r="CC1545" s="7"/>
      <c r="CD1545" s="7"/>
      <c r="CE1545" s="7"/>
      <c r="CF1545" s="7"/>
      <c r="CG1545" s="7"/>
      <c r="CH1545" s="7"/>
      <c r="CI1545" s="7"/>
      <c r="CJ1545" s="7"/>
      <c r="CK1545" s="7"/>
      <c r="CL1545" s="7"/>
      <c r="CM1545" s="7"/>
      <c r="CN1545" s="7"/>
      <c r="CO1545" s="7"/>
      <c r="CP1545" s="7"/>
      <c r="CQ1545" s="7"/>
      <c r="CR1545" s="7"/>
      <c r="CS1545" s="7"/>
      <c r="CT1545" s="7"/>
      <c r="CU1545" s="7"/>
      <c r="CV1545" s="7"/>
      <c r="CW1545" s="7"/>
      <c r="CX1545" s="7"/>
      <c r="CY1545" s="7"/>
      <c r="CZ1545" s="7"/>
      <c r="DA1545" s="7"/>
      <c r="DB1545" s="7"/>
    </row>
    <row r="1546" spans="22:106"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  <c r="AW1546" s="7"/>
      <c r="AX1546" s="7"/>
      <c r="AY1546" s="7"/>
      <c r="AZ1546" s="7"/>
      <c r="BA1546" s="7"/>
      <c r="BB1546" s="7"/>
      <c r="BC1546" s="7"/>
      <c r="BD1546" s="7"/>
      <c r="BE1546" s="7"/>
      <c r="BF1546" s="7"/>
      <c r="BG1546" s="7"/>
      <c r="BH1546" s="7"/>
      <c r="BI1546" s="7"/>
      <c r="BJ1546" s="7"/>
      <c r="BK1546" s="7"/>
      <c r="BL1546" s="7"/>
      <c r="BM1546" s="7"/>
      <c r="BN1546" s="7"/>
      <c r="BO1546" s="7"/>
      <c r="BP1546" s="7"/>
      <c r="BQ1546" s="7"/>
      <c r="BR1546" s="7"/>
      <c r="BS1546" s="7"/>
      <c r="BT1546" s="7"/>
      <c r="BU1546" s="7"/>
      <c r="BV1546" s="7"/>
      <c r="BW1546" s="7"/>
      <c r="BX1546" s="7"/>
      <c r="BY1546" s="7"/>
      <c r="BZ1546" s="7"/>
      <c r="CA1546" s="7"/>
      <c r="CB1546" s="7"/>
      <c r="CC1546" s="7"/>
      <c r="CD1546" s="7"/>
      <c r="CE1546" s="7"/>
      <c r="CF1546" s="7"/>
      <c r="CG1546" s="7"/>
      <c r="CH1546" s="7"/>
      <c r="CI1546" s="7"/>
      <c r="CJ1546" s="7"/>
      <c r="CK1546" s="7"/>
      <c r="CL1546" s="7"/>
      <c r="CM1546" s="7"/>
      <c r="CN1546" s="7"/>
      <c r="CO1546" s="7"/>
      <c r="CP1546" s="7"/>
      <c r="CQ1546" s="7"/>
      <c r="CR1546" s="7"/>
      <c r="CS1546" s="7"/>
      <c r="CT1546" s="7"/>
      <c r="CU1546" s="7"/>
      <c r="CV1546" s="7"/>
      <c r="CW1546" s="7"/>
      <c r="CX1546" s="7"/>
      <c r="CY1546" s="7"/>
      <c r="CZ1546" s="7"/>
      <c r="DA1546" s="7"/>
      <c r="DB1546" s="7"/>
    </row>
    <row r="1547" spans="22:106"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  <c r="AW1547" s="7"/>
      <c r="AX1547" s="7"/>
      <c r="AY1547" s="7"/>
      <c r="AZ1547" s="7"/>
      <c r="BA1547" s="7"/>
      <c r="BB1547" s="7"/>
      <c r="BC1547" s="7"/>
      <c r="BD1547" s="7"/>
      <c r="BE1547" s="7"/>
      <c r="BF1547" s="7"/>
      <c r="BG1547" s="7"/>
      <c r="BH1547" s="7"/>
      <c r="BI1547" s="7"/>
      <c r="BJ1547" s="7"/>
      <c r="BK1547" s="7"/>
      <c r="BL1547" s="7"/>
      <c r="BM1547" s="7"/>
      <c r="BN1547" s="7"/>
      <c r="BO1547" s="7"/>
      <c r="BP1547" s="7"/>
      <c r="BQ1547" s="7"/>
      <c r="BR1547" s="7"/>
      <c r="BS1547" s="7"/>
      <c r="BT1547" s="7"/>
      <c r="BU1547" s="7"/>
      <c r="BV1547" s="7"/>
      <c r="BW1547" s="7"/>
      <c r="BX1547" s="7"/>
      <c r="BY1547" s="7"/>
      <c r="BZ1547" s="7"/>
      <c r="CA1547" s="7"/>
      <c r="CB1547" s="7"/>
      <c r="CC1547" s="7"/>
      <c r="CD1547" s="7"/>
      <c r="CE1547" s="7"/>
      <c r="CF1547" s="7"/>
      <c r="CG1547" s="7"/>
      <c r="CH1547" s="7"/>
      <c r="CI1547" s="7"/>
      <c r="CJ1547" s="7"/>
      <c r="CK1547" s="7"/>
      <c r="CL1547" s="7"/>
      <c r="CM1547" s="7"/>
      <c r="CN1547" s="7"/>
      <c r="CO1547" s="7"/>
      <c r="CP1547" s="7"/>
      <c r="CQ1547" s="7"/>
      <c r="CR1547" s="7"/>
      <c r="CS1547" s="7"/>
      <c r="CT1547" s="7"/>
      <c r="CU1547" s="7"/>
      <c r="CV1547" s="7"/>
      <c r="CW1547" s="7"/>
      <c r="CX1547" s="7"/>
      <c r="CY1547" s="7"/>
      <c r="CZ1547" s="7"/>
      <c r="DA1547" s="7"/>
      <c r="DB1547" s="7"/>
    </row>
    <row r="1548" spans="22:106"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  <c r="AW1548" s="7"/>
      <c r="AX1548" s="7"/>
      <c r="AY1548" s="7"/>
      <c r="AZ1548" s="7"/>
      <c r="BA1548" s="7"/>
      <c r="BB1548" s="7"/>
      <c r="BC1548" s="7"/>
      <c r="BD1548" s="7"/>
      <c r="BE1548" s="7"/>
      <c r="BF1548" s="7"/>
      <c r="BG1548" s="7"/>
      <c r="BH1548" s="7"/>
      <c r="BI1548" s="7"/>
      <c r="BJ1548" s="7"/>
      <c r="BK1548" s="7"/>
      <c r="BL1548" s="7"/>
      <c r="BM1548" s="7"/>
      <c r="BN1548" s="7"/>
      <c r="BO1548" s="7"/>
      <c r="BP1548" s="7"/>
      <c r="BQ1548" s="7"/>
      <c r="BR1548" s="7"/>
      <c r="BS1548" s="7"/>
      <c r="BT1548" s="7"/>
      <c r="BU1548" s="7"/>
      <c r="BV1548" s="7"/>
      <c r="BW1548" s="7"/>
      <c r="BX1548" s="7"/>
      <c r="BY1548" s="7"/>
      <c r="BZ1548" s="7"/>
      <c r="CA1548" s="7"/>
      <c r="CB1548" s="7"/>
      <c r="CC1548" s="7"/>
      <c r="CD1548" s="7"/>
      <c r="CE1548" s="7"/>
      <c r="CF1548" s="7"/>
      <c r="CG1548" s="7"/>
      <c r="CH1548" s="7"/>
      <c r="CI1548" s="7"/>
      <c r="CJ1548" s="7"/>
      <c r="CK1548" s="7"/>
      <c r="CL1548" s="7"/>
      <c r="CM1548" s="7"/>
      <c r="CN1548" s="7"/>
      <c r="CO1548" s="7"/>
      <c r="CP1548" s="7"/>
      <c r="CQ1548" s="7"/>
      <c r="CR1548" s="7"/>
      <c r="CS1548" s="7"/>
      <c r="CT1548" s="7"/>
      <c r="CU1548" s="7"/>
      <c r="CV1548" s="7"/>
      <c r="CW1548" s="7"/>
      <c r="CX1548" s="7"/>
      <c r="CY1548" s="7"/>
      <c r="CZ1548" s="7"/>
      <c r="DA1548" s="7"/>
      <c r="DB1548" s="7"/>
    </row>
    <row r="1549" spans="22:106"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  <c r="AW1549" s="7"/>
      <c r="AX1549" s="7"/>
      <c r="AY1549" s="7"/>
      <c r="AZ1549" s="7"/>
      <c r="BA1549" s="7"/>
      <c r="BB1549" s="7"/>
      <c r="BC1549" s="7"/>
      <c r="BD1549" s="7"/>
      <c r="BE1549" s="7"/>
      <c r="BF1549" s="7"/>
      <c r="BG1549" s="7"/>
      <c r="BH1549" s="7"/>
      <c r="BI1549" s="7"/>
      <c r="BJ1549" s="7"/>
      <c r="BK1549" s="7"/>
      <c r="BL1549" s="7"/>
      <c r="BM1549" s="7"/>
      <c r="BN1549" s="7"/>
      <c r="BO1549" s="7"/>
      <c r="BP1549" s="7"/>
      <c r="BQ1549" s="7"/>
      <c r="BR1549" s="7"/>
      <c r="BS1549" s="7"/>
      <c r="BT1549" s="7"/>
      <c r="BU1549" s="7"/>
      <c r="BV1549" s="7"/>
      <c r="BW1549" s="7"/>
      <c r="BX1549" s="7"/>
      <c r="BY1549" s="7"/>
      <c r="BZ1549" s="7"/>
      <c r="CA1549" s="7"/>
      <c r="CB1549" s="7"/>
      <c r="CC1549" s="7"/>
      <c r="CD1549" s="7"/>
      <c r="CE1549" s="7"/>
      <c r="CF1549" s="7"/>
      <c r="CG1549" s="7"/>
      <c r="CH1549" s="7"/>
      <c r="CI1549" s="7"/>
      <c r="CJ1549" s="7"/>
      <c r="CK1549" s="7"/>
      <c r="CL1549" s="7"/>
      <c r="CM1549" s="7"/>
      <c r="CN1549" s="7"/>
      <c r="CO1549" s="7"/>
      <c r="CP1549" s="7"/>
      <c r="CQ1549" s="7"/>
      <c r="CR1549" s="7"/>
      <c r="CS1549" s="7"/>
      <c r="CT1549" s="7"/>
      <c r="CU1549" s="7"/>
      <c r="CV1549" s="7"/>
      <c r="CW1549" s="7"/>
      <c r="CX1549" s="7"/>
      <c r="CY1549" s="7"/>
      <c r="CZ1549" s="7"/>
      <c r="DA1549" s="7"/>
      <c r="DB1549" s="7"/>
    </row>
    <row r="1550" spans="22:106"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  <c r="AW1550" s="7"/>
      <c r="AX1550" s="7"/>
      <c r="AY1550" s="7"/>
      <c r="AZ1550" s="7"/>
      <c r="BA1550" s="7"/>
      <c r="BB1550" s="7"/>
      <c r="BC1550" s="7"/>
      <c r="BD1550" s="7"/>
      <c r="BE1550" s="7"/>
      <c r="BF1550" s="7"/>
      <c r="BG1550" s="7"/>
      <c r="BH1550" s="7"/>
      <c r="BI1550" s="7"/>
      <c r="BJ1550" s="7"/>
      <c r="BK1550" s="7"/>
      <c r="BL1550" s="7"/>
      <c r="BM1550" s="7"/>
      <c r="BN1550" s="7"/>
      <c r="BO1550" s="7"/>
      <c r="BP1550" s="7"/>
      <c r="BQ1550" s="7"/>
      <c r="BR1550" s="7"/>
      <c r="BS1550" s="7"/>
      <c r="BT1550" s="7"/>
      <c r="BU1550" s="7"/>
      <c r="BV1550" s="7"/>
      <c r="BW1550" s="7"/>
      <c r="BX1550" s="7"/>
      <c r="BY1550" s="7"/>
      <c r="BZ1550" s="7"/>
      <c r="CA1550" s="7"/>
      <c r="CB1550" s="7"/>
      <c r="CC1550" s="7"/>
      <c r="CD1550" s="7"/>
      <c r="CE1550" s="7"/>
      <c r="CF1550" s="7"/>
      <c r="CG1550" s="7"/>
      <c r="CH1550" s="7"/>
      <c r="CI1550" s="7"/>
      <c r="CJ1550" s="7"/>
      <c r="CK1550" s="7"/>
      <c r="CL1550" s="7"/>
      <c r="CM1550" s="7"/>
      <c r="CN1550" s="7"/>
      <c r="CO1550" s="7"/>
      <c r="CP1550" s="7"/>
      <c r="CQ1550" s="7"/>
      <c r="CR1550" s="7"/>
      <c r="CS1550" s="7"/>
      <c r="CT1550" s="7"/>
      <c r="CU1550" s="7"/>
      <c r="CV1550" s="7"/>
      <c r="CW1550" s="7"/>
      <c r="CX1550" s="7"/>
      <c r="CY1550" s="7"/>
      <c r="CZ1550" s="7"/>
      <c r="DA1550" s="7"/>
      <c r="DB1550" s="7"/>
    </row>
    <row r="1551" spans="22:106"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  <c r="AW1551" s="7"/>
      <c r="AX1551" s="7"/>
      <c r="AY1551" s="7"/>
      <c r="AZ1551" s="7"/>
      <c r="BA1551" s="7"/>
      <c r="BB1551" s="7"/>
      <c r="BC1551" s="7"/>
      <c r="BD1551" s="7"/>
      <c r="BE1551" s="7"/>
      <c r="BF1551" s="7"/>
      <c r="BG1551" s="7"/>
      <c r="BH1551" s="7"/>
      <c r="BI1551" s="7"/>
      <c r="BJ1551" s="7"/>
      <c r="BK1551" s="7"/>
      <c r="BL1551" s="7"/>
      <c r="BM1551" s="7"/>
      <c r="BN1551" s="7"/>
      <c r="BO1551" s="7"/>
      <c r="BP1551" s="7"/>
      <c r="BQ1551" s="7"/>
      <c r="BR1551" s="7"/>
      <c r="BS1551" s="7"/>
      <c r="BT1551" s="7"/>
      <c r="BU1551" s="7"/>
      <c r="BV1551" s="7"/>
      <c r="BW1551" s="7"/>
      <c r="BX1551" s="7"/>
      <c r="BY1551" s="7"/>
      <c r="BZ1551" s="7"/>
      <c r="CA1551" s="7"/>
      <c r="CB1551" s="7"/>
      <c r="CC1551" s="7"/>
      <c r="CD1551" s="7"/>
      <c r="CE1551" s="7"/>
      <c r="CF1551" s="7"/>
      <c r="CG1551" s="7"/>
      <c r="CH1551" s="7"/>
      <c r="CI1551" s="7"/>
      <c r="CJ1551" s="7"/>
      <c r="CK1551" s="7"/>
      <c r="CL1551" s="7"/>
      <c r="CM1551" s="7"/>
      <c r="CN1551" s="7"/>
      <c r="CO1551" s="7"/>
      <c r="CP1551" s="7"/>
      <c r="CQ1551" s="7"/>
      <c r="CR1551" s="7"/>
      <c r="CS1551" s="7"/>
      <c r="CT1551" s="7"/>
      <c r="CU1551" s="7"/>
      <c r="CV1551" s="7"/>
      <c r="CW1551" s="7"/>
      <c r="CX1551" s="7"/>
      <c r="CY1551" s="7"/>
      <c r="CZ1551" s="7"/>
      <c r="DA1551" s="7"/>
      <c r="DB1551" s="7"/>
    </row>
    <row r="1552" spans="22:106"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  <c r="AW1552" s="7"/>
      <c r="AX1552" s="7"/>
      <c r="AY1552" s="7"/>
      <c r="AZ1552" s="7"/>
      <c r="BA1552" s="7"/>
      <c r="BB1552" s="7"/>
      <c r="BC1552" s="7"/>
      <c r="BD1552" s="7"/>
      <c r="BE1552" s="7"/>
      <c r="BF1552" s="7"/>
      <c r="BG1552" s="7"/>
      <c r="BH1552" s="7"/>
      <c r="BI1552" s="7"/>
      <c r="BJ1552" s="7"/>
      <c r="BK1552" s="7"/>
      <c r="BL1552" s="7"/>
      <c r="BM1552" s="7"/>
      <c r="BN1552" s="7"/>
      <c r="BO1552" s="7"/>
      <c r="BP1552" s="7"/>
      <c r="BQ1552" s="7"/>
      <c r="BR1552" s="7"/>
      <c r="BS1552" s="7"/>
      <c r="BT1552" s="7"/>
      <c r="BU1552" s="7"/>
      <c r="BV1552" s="7"/>
      <c r="BW1552" s="7"/>
      <c r="BX1552" s="7"/>
      <c r="BY1552" s="7"/>
      <c r="BZ1552" s="7"/>
      <c r="CA1552" s="7"/>
      <c r="CB1552" s="7"/>
      <c r="CC1552" s="7"/>
      <c r="CD1552" s="7"/>
      <c r="CE1552" s="7"/>
      <c r="CF1552" s="7"/>
      <c r="CG1552" s="7"/>
      <c r="CH1552" s="7"/>
      <c r="CI1552" s="7"/>
      <c r="CJ1552" s="7"/>
      <c r="CK1552" s="7"/>
      <c r="CL1552" s="7"/>
      <c r="CM1552" s="7"/>
      <c r="CN1552" s="7"/>
      <c r="CO1552" s="7"/>
      <c r="CP1552" s="7"/>
      <c r="CQ1552" s="7"/>
      <c r="CR1552" s="7"/>
      <c r="CS1552" s="7"/>
      <c r="CT1552" s="7"/>
      <c r="CU1552" s="7"/>
      <c r="CV1552" s="7"/>
      <c r="CW1552" s="7"/>
      <c r="CX1552" s="7"/>
      <c r="CY1552" s="7"/>
      <c r="CZ1552" s="7"/>
      <c r="DA1552" s="7"/>
      <c r="DB1552" s="7"/>
    </row>
    <row r="1553" spans="22:106"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  <c r="AW1553" s="7"/>
      <c r="AX1553" s="7"/>
      <c r="AY1553" s="7"/>
      <c r="AZ1553" s="7"/>
      <c r="BA1553" s="7"/>
      <c r="BB1553" s="7"/>
      <c r="BC1553" s="7"/>
      <c r="BD1553" s="7"/>
      <c r="BE1553" s="7"/>
      <c r="BF1553" s="7"/>
      <c r="BG1553" s="7"/>
      <c r="BH1553" s="7"/>
      <c r="BI1553" s="7"/>
      <c r="BJ1553" s="7"/>
      <c r="BK1553" s="7"/>
      <c r="BL1553" s="7"/>
      <c r="BM1553" s="7"/>
      <c r="BN1553" s="7"/>
      <c r="BO1553" s="7"/>
      <c r="BP1553" s="7"/>
      <c r="BQ1553" s="7"/>
      <c r="BR1553" s="7"/>
      <c r="BS1553" s="7"/>
      <c r="BT1553" s="7"/>
      <c r="BU1553" s="7"/>
      <c r="BV1553" s="7"/>
      <c r="BW1553" s="7"/>
      <c r="BX1553" s="7"/>
      <c r="BY1553" s="7"/>
      <c r="BZ1553" s="7"/>
      <c r="CA1553" s="7"/>
      <c r="CB1553" s="7"/>
      <c r="CC1553" s="7"/>
      <c r="CD1553" s="7"/>
      <c r="CE1553" s="7"/>
      <c r="CF1553" s="7"/>
      <c r="CG1553" s="7"/>
      <c r="CH1553" s="7"/>
      <c r="CI1553" s="7"/>
      <c r="CJ1553" s="7"/>
      <c r="CK1553" s="7"/>
      <c r="CL1553" s="7"/>
      <c r="CM1553" s="7"/>
      <c r="CN1553" s="7"/>
      <c r="CO1553" s="7"/>
      <c r="CP1553" s="7"/>
      <c r="CQ1553" s="7"/>
      <c r="CR1553" s="7"/>
      <c r="CS1553" s="7"/>
      <c r="CT1553" s="7"/>
      <c r="CU1553" s="7"/>
      <c r="CV1553" s="7"/>
      <c r="CW1553" s="7"/>
      <c r="CX1553" s="7"/>
      <c r="CY1553" s="7"/>
      <c r="CZ1553" s="7"/>
      <c r="DA1553" s="7"/>
      <c r="DB1553" s="7"/>
    </row>
    <row r="1554" spans="22:106"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  <c r="AW1554" s="7"/>
      <c r="AX1554" s="7"/>
      <c r="AY1554" s="7"/>
      <c r="AZ1554" s="7"/>
      <c r="BA1554" s="7"/>
      <c r="BB1554" s="7"/>
      <c r="BC1554" s="7"/>
      <c r="BD1554" s="7"/>
      <c r="BE1554" s="7"/>
      <c r="BF1554" s="7"/>
      <c r="BG1554" s="7"/>
      <c r="BH1554" s="7"/>
      <c r="BI1554" s="7"/>
      <c r="BJ1554" s="7"/>
      <c r="BK1554" s="7"/>
      <c r="BL1554" s="7"/>
      <c r="BM1554" s="7"/>
      <c r="BN1554" s="7"/>
      <c r="BO1554" s="7"/>
      <c r="BP1554" s="7"/>
      <c r="BQ1554" s="7"/>
      <c r="BR1554" s="7"/>
      <c r="BS1554" s="7"/>
      <c r="BT1554" s="7"/>
      <c r="BU1554" s="7"/>
      <c r="BV1554" s="7"/>
      <c r="BW1554" s="7"/>
      <c r="BX1554" s="7"/>
      <c r="BY1554" s="7"/>
      <c r="BZ1554" s="7"/>
      <c r="CA1554" s="7"/>
      <c r="CB1554" s="7"/>
      <c r="CC1554" s="7"/>
      <c r="CD1554" s="7"/>
      <c r="CE1554" s="7"/>
      <c r="CF1554" s="7"/>
      <c r="CG1554" s="7"/>
      <c r="CH1554" s="7"/>
      <c r="CI1554" s="7"/>
      <c r="CJ1554" s="7"/>
      <c r="CK1554" s="7"/>
      <c r="CL1554" s="7"/>
      <c r="CM1554" s="7"/>
      <c r="CN1554" s="7"/>
      <c r="CO1554" s="7"/>
      <c r="CP1554" s="7"/>
      <c r="CQ1554" s="7"/>
      <c r="CR1554" s="7"/>
      <c r="CS1554" s="7"/>
      <c r="CT1554" s="7"/>
      <c r="CU1554" s="7"/>
      <c r="CV1554" s="7"/>
      <c r="CW1554" s="7"/>
      <c r="CX1554" s="7"/>
      <c r="CY1554" s="7"/>
      <c r="CZ1554" s="7"/>
      <c r="DA1554" s="7"/>
      <c r="DB1554" s="7"/>
    </row>
    <row r="1555" spans="22:106"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  <c r="AW1555" s="7"/>
      <c r="AX1555" s="7"/>
      <c r="AY1555" s="7"/>
      <c r="AZ1555" s="7"/>
      <c r="BA1555" s="7"/>
      <c r="BB1555" s="7"/>
      <c r="BC1555" s="7"/>
      <c r="BD1555" s="7"/>
      <c r="BE1555" s="7"/>
      <c r="BF1555" s="7"/>
      <c r="BG1555" s="7"/>
      <c r="BH1555" s="7"/>
      <c r="BI1555" s="7"/>
      <c r="BJ1555" s="7"/>
      <c r="BK1555" s="7"/>
      <c r="BL1555" s="7"/>
      <c r="BM1555" s="7"/>
      <c r="BN1555" s="7"/>
      <c r="BO1555" s="7"/>
      <c r="BP1555" s="7"/>
      <c r="BQ1555" s="7"/>
      <c r="BR1555" s="7"/>
      <c r="BS1555" s="7"/>
      <c r="BT1555" s="7"/>
      <c r="BU1555" s="7"/>
      <c r="BV1555" s="7"/>
      <c r="BW1555" s="7"/>
      <c r="BX1555" s="7"/>
      <c r="BY1555" s="7"/>
      <c r="BZ1555" s="7"/>
      <c r="CA1555" s="7"/>
      <c r="CB1555" s="7"/>
      <c r="CC1555" s="7"/>
      <c r="CD1555" s="7"/>
      <c r="CE1555" s="7"/>
      <c r="CF1555" s="7"/>
      <c r="CG1555" s="7"/>
      <c r="CH1555" s="7"/>
      <c r="CI1555" s="7"/>
      <c r="CJ1555" s="7"/>
      <c r="CK1555" s="7"/>
      <c r="CL1555" s="7"/>
      <c r="CM1555" s="7"/>
      <c r="CN1555" s="7"/>
      <c r="CO1555" s="7"/>
      <c r="CP1555" s="7"/>
      <c r="CQ1555" s="7"/>
      <c r="CR1555" s="7"/>
      <c r="CS1555" s="7"/>
      <c r="CT1555" s="7"/>
      <c r="CU1555" s="7"/>
      <c r="CV1555" s="7"/>
      <c r="CW1555" s="7"/>
      <c r="CX1555" s="7"/>
      <c r="CY1555" s="7"/>
      <c r="CZ1555" s="7"/>
      <c r="DA1555" s="7"/>
      <c r="DB1555" s="7"/>
    </row>
    <row r="1556" spans="22:106"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  <c r="AW1556" s="7"/>
      <c r="AX1556" s="7"/>
      <c r="AY1556" s="7"/>
      <c r="AZ1556" s="7"/>
      <c r="BA1556" s="7"/>
      <c r="BB1556" s="7"/>
      <c r="BC1556" s="7"/>
      <c r="BD1556" s="7"/>
      <c r="BE1556" s="7"/>
      <c r="BF1556" s="7"/>
      <c r="BG1556" s="7"/>
      <c r="BH1556" s="7"/>
      <c r="BI1556" s="7"/>
      <c r="BJ1556" s="7"/>
      <c r="BK1556" s="7"/>
      <c r="BL1556" s="7"/>
      <c r="BM1556" s="7"/>
      <c r="BN1556" s="7"/>
      <c r="BO1556" s="7"/>
      <c r="BP1556" s="7"/>
      <c r="BQ1556" s="7"/>
      <c r="BR1556" s="7"/>
      <c r="BS1556" s="7"/>
      <c r="BT1556" s="7"/>
      <c r="BU1556" s="7"/>
      <c r="BV1556" s="7"/>
      <c r="BW1556" s="7"/>
      <c r="BX1556" s="7"/>
      <c r="BY1556" s="7"/>
      <c r="BZ1556" s="7"/>
      <c r="CA1556" s="7"/>
      <c r="CB1556" s="7"/>
      <c r="CC1556" s="7"/>
      <c r="CD1556" s="7"/>
      <c r="CE1556" s="7"/>
      <c r="CF1556" s="7"/>
      <c r="CG1556" s="7"/>
      <c r="CH1556" s="7"/>
      <c r="CI1556" s="7"/>
      <c r="CJ1556" s="7"/>
      <c r="CK1556" s="7"/>
      <c r="CL1556" s="7"/>
      <c r="CM1556" s="7"/>
      <c r="CN1556" s="7"/>
      <c r="CO1556" s="7"/>
      <c r="CP1556" s="7"/>
      <c r="CQ1556" s="7"/>
      <c r="CR1556" s="7"/>
      <c r="CS1556" s="7"/>
      <c r="CT1556" s="7"/>
      <c r="CU1556" s="7"/>
      <c r="CV1556" s="7"/>
      <c r="CW1556" s="7"/>
      <c r="CX1556" s="7"/>
      <c r="CY1556" s="7"/>
      <c r="CZ1556" s="7"/>
      <c r="DA1556" s="7"/>
      <c r="DB1556" s="7"/>
    </row>
    <row r="1557" spans="22:106"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  <c r="AW1557" s="7"/>
      <c r="AX1557" s="7"/>
      <c r="AY1557" s="7"/>
      <c r="AZ1557" s="7"/>
      <c r="BA1557" s="7"/>
      <c r="BB1557" s="7"/>
      <c r="BC1557" s="7"/>
      <c r="BD1557" s="7"/>
      <c r="BE1557" s="7"/>
      <c r="BF1557" s="7"/>
      <c r="BG1557" s="7"/>
      <c r="BH1557" s="7"/>
      <c r="BI1557" s="7"/>
      <c r="BJ1557" s="7"/>
      <c r="BK1557" s="7"/>
      <c r="BL1557" s="7"/>
      <c r="BM1557" s="7"/>
      <c r="BN1557" s="7"/>
      <c r="BO1557" s="7"/>
      <c r="BP1557" s="7"/>
      <c r="BQ1557" s="7"/>
      <c r="BR1557" s="7"/>
      <c r="BS1557" s="7"/>
      <c r="BT1557" s="7"/>
      <c r="BU1557" s="7"/>
      <c r="BV1557" s="7"/>
      <c r="BW1557" s="7"/>
      <c r="BX1557" s="7"/>
      <c r="BY1557" s="7"/>
      <c r="BZ1557" s="7"/>
      <c r="CA1557" s="7"/>
      <c r="CB1557" s="7"/>
      <c r="CC1557" s="7"/>
      <c r="CD1557" s="7"/>
      <c r="CE1557" s="7"/>
      <c r="CF1557" s="7"/>
      <c r="CG1557" s="7"/>
      <c r="CH1557" s="7"/>
      <c r="CI1557" s="7"/>
      <c r="CJ1557" s="7"/>
      <c r="CK1557" s="7"/>
      <c r="CL1557" s="7"/>
      <c r="CM1557" s="7"/>
      <c r="CN1557" s="7"/>
      <c r="CO1557" s="7"/>
      <c r="CP1557" s="7"/>
      <c r="CQ1557" s="7"/>
      <c r="CR1557" s="7"/>
      <c r="CS1557" s="7"/>
      <c r="CT1557" s="7"/>
      <c r="CU1557" s="7"/>
      <c r="CV1557" s="7"/>
      <c r="CW1557" s="7"/>
      <c r="CX1557" s="7"/>
      <c r="CY1557" s="7"/>
      <c r="CZ1557" s="7"/>
      <c r="DA1557" s="7"/>
      <c r="DB1557" s="7"/>
    </row>
    <row r="1558" spans="22:106"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  <c r="AW1558" s="7"/>
      <c r="AX1558" s="7"/>
      <c r="AY1558" s="7"/>
      <c r="AZ1558" s="7"/>
      <c r="BA1558" s="7"/>
      <c r="BB1558" s="7"/>
      <c r="BC1558" s="7"/>
      <c r="BD1558" s="7"/>
      <c r="BE1558" s="7"/>
      <c r="BF1558" s="7"/>
      <c r="BG1558" s="7"/>
      <c r="BH1558" s="7"/>
      <c r="BI1558" s="7"/>
      <c r="BJ1558" s="7"/>
      <c r="BK1558" s="7"/>
      <c r="BL1558" s="7"/>
      <c r="BM1558" s="7"/>
      <c r="BN1558" s="7"/>
      <c r="BO1558" s="7"/>
      <c r="BP1558" s="7"/>
      <c r="BQ1558" s="7"/>
      <c r="BR1558" s="7"/>
      <c r="BS1558" s="7"/>
      <c r="BT1558" s="7"/>
      <c r="BU1558" s="7"/>
      <c r="BV1558" s="7"/>
      <c r="BW1558" s="7"/>
      <c r="BX1558" s="7"/>
      <c r="BY1558" s="7"/>
      <c r="BZ1558" s="7"/>
      <c r="CA1558" s="7"/>
      <c r="CB1558" s="7"/>
      <c r="CC1558" s="7"/>
      <c r="CD1558" s="7"/>
      <c r="CE1558" s="7"/>
      <c r="CF1558" s="7"/>
      <c r="CG1558" s="7"/>
      <c r="CH1558" s="7"/>
      <c r="CI1558" s="7"/>
      <c r="CJ1558" s="7"/>
      <c r="CK1558" s="7"/>
      <c r="CL1558" s="7"/>
      <c r="CM1558" s="7"/>
      <c r="CN1558" s="7"/>
      <c r="CO1558" s="7"/>
      <c r="CP1558" s="7"/>
      <c r="CQ1558" s="7"/>
      <c r="CR1558" s="7"/>
      <c r="CS1558" s="7"/>
      <c r="CT1558" s="7"/>
      <c r="CU1558" s="7"/>
      <c r="CV1558" s="7"/>
      <c r="CW1558" s="7"/>
      <c r="CX1558" s="7"/>
      <c r="CY1558" s="7"/>
      <c r="CZ1558" s="7"/>
      <c r="DA1558" s="7"/>
      <c r="DB1558" s="7"/>
    </row>
    <row r="1559" spans="22:106"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  <c r="AW1559" s="7"/>
      <c r="AX1559" s="7"/>
      <c r="AY1559" s="7"/>
      <c r="AZ1559" s="7"/>
      <c r="BA1559" s="7"/>
      <c r="BB1559" s="7"/>
      <c r="BC1559" s="7"/>
      <c r="BD1559" s="7"/>
      <c r="BE1559" s="7"/>
      <c r="BF1559" s="7"/>
      <c r="BG1559" s="7"/>
      <c r="BH1559" s="7"/>
      <c r="BI1559" s="7"/>
      <c r="BJ1559" s="7"/>
      <c r="BK1559" s="7"/>
      <c r="BL1559" s="7"/>
      <c r="BM1559" s="7"/>
      <c r="BN1559" s="7"/>
      <c r="BO1559" s="7"/>
      <c r="BP1559" s="7"/>
      <c r="BQ1559" s="7"/>
      <c r="BR1559" s="7"/>
      <c r="BS1559" s="7"/>
      <c r="BT1559" s="7"/>
      <c r="BU1559" s="7"/>
      <c r="BV1559" s="7"/>
      <c r="BW1559" s="7"/>
      <c r="BX1559" s="7"/>
      <c r="BY1559" s="7"/>
      <c r="BZ1559" s="7"/>
      <c r="CA1559" s="7"/>
      <c r="CB1559" s="7"/>
      <c r="CC1559" s="7"/>
      <c r="CD1559" s="7"/>
      <c r="CE1559" s="7"/>
      <c r="CF1559" s="7"/>
      <c r="CG1559" s="7"/>
      <c r="CH1559" s="7"/>
      <c r="CI1559" s="7"/>
      <c r="CJ1559" s="7"/>
      <c r="CK1559" s="7"/>
      <c r="CL1559" s="7"/>
      <c r="CM1559" s="7"/>
      <c r="CN1559" s="7"/>
      <c r="CO1559" s="7"/>
      <c r="CP1559" s="7"/>
      <c r="CQ1559" s="7"/>
      <c r="CR1559" s="7"/>
      <c r="CS1559" s="7"/>
      <c r="CT1559" s="7"/>
      <c r="CU1559" s="7"/>
      <c r="CV1559" s="7"/>
      <c r="CW1559" s="7"/>
      <c r="CX1559" s="7"/>
      <c r="CY1559" s="7"/>
      <c r="CZ1559" s="7"/>
      <c r="DA1559" s="7"/>
      <c r="DB1559" s="7"/>
    </row>
    <row r="1560" spans="22:106"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  <c r="AW1560" s="7"/>
      <c r="AX1560" s="7"/>
      <c r="AY1560" s="7"/>
      <c r="AZ1560" s="7"/>
      <c r="BA1560" s="7"/>
      <c r="BB1560" s="7"/>
      <c r="BC1560" s="7"/>
      <c r="BD1560" s="7"/>
      <c r="BE1560" s="7"/>
      <c r="BF1560" s="7"/>
      <c r="BG1560" s="7"/>
      <c r="BH1560" s="7"/>
      <c r="BI1560" s="7"/>
      <c r="BJ1560" s="7"/>
      <c r="BK1560" s="7"/>
      <c r="BL1560" s="7"/>
      <c r="BM1560" s="7"/>
      <c r="BN1560" s="7"/>
      <c r="BO1560" s="7"/>
      <c r="BP1560" s="7"/>
      <c r="BQ1560" s="7"/>
      <c r="BR1560" s="7"/>
      <c r="BS1560" s="7"/>
      <c r="BT1560" s="7"/>
      <c r="BU1560" s="7"/>
      <c r="BV1560" s="7"/>
      <c r="BW1560" s="7"/>
      <c r="BX1560" s="7"/>
      <c r="BY1560" s="7"/>
      <c r="BZ1560" s="7"/>
      <c r="CA1560" s="7"/>
      <c r="CB1560" s="7"/>
      <c r="CC1560" s="7"/>
      <c r="CD1560" s="7"/>
      <c r="CE1560" s="7"/>
      <c r="CF1560" s="7"/>
      <c r="CG1560" s="7"/>
      <c r="CH1560" s="7"/>
      <c r="CI1560" s="7"/>
      <c r="CJ1560" s="7"/>
      <c r="CK1560" s="7"/>
      <c r="CL1560" s="7"/>
      <c r="CM1560" s="7"/>
      <c r="CN1560" s="7"/>
      <c r="CO1560" s="7"/>
      <c r="CP1560" s="7"/>
      <c r="CQ1560" s="7"/>
      <c r="CR1560" s="7"/>
      <c r="CS1560" s="7"/>
      <c r="CT1560" s="7"/>
      <c r="CU1560" s="7"/>
      <c r="CV1560" s="7"/>
      <c r="CW1560" s="7"/>
      <c r="CX1560" s="7"/>
      <c r="CY1560" s="7"/>
      <c r="CZ1560" s="7"/>
      <c r="DA1560" s="7"/>
      <c r="DB1560" s="7"/>
    </row>
    <row r="1561" spans="22:106"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  <c r="AW1561" s="7"/>
      <c r="AX1561" s="7"/>
      <c r="AY1561" s="7"/>
      <c r="AZ1561" s="7"/>
      <c r="BA1561" s="7"/>
      <c r="BB1561" s="7"/>
      <c r="BC1561" s="7"/>
      <c r="BD1561" s="7"/>
      <c r="BE1561" s="7"/>
      <c r="BF1561" s="7"/>
      <c r="BG1561" s="7"/>
      <c r="BH1561" s="7"/>
      <c r="BI1561" s="7"/>
      <c r="BJ1561" s="7"/>
      <c r="BK1561" s="7"/>
      <c r="BL1561" s="7"/>
      <c r="BM1561" s="7"/>
      <c r="BN1561" s="7"/>
      <c r="BO1561" s="7"/>
      <c r="BP1561" s="7"/>
      <c r="BQ1561" s="7"/>
      <c r="BR1561" s="7"/>
      <c r="BS1561" s="7"/>
      <c r="BT1561" s="7"/>
      <c r="BU1561" s="7"/>
      <c r="BV1561" s="7"/>
      <c r="BW1561" s="7"/>
      <c r="BX1561" s="7"/>
      <c r="BY1561" s="7"/>
      <c r="BZ1561" s="7"/>
      <c r="CA1561" s="7"/>
      <c r="CB1561" s="7"/>
      <c r="CC1561" s="7"/>
      <c r="CD1561" s="7"/>
      <c r="CE1561" s="7"/>
      <c r="CF1561" s="7"/>
      <c r="CG1561" s="7"/>
      <c r="CH1561" s="7"/>
      <c r="CI1561" s="7"/>
      <c r="CJ1561" s="7"/>
      <c r="CK1561" s="7"/>
      <c r="CL1561" s="7"/>
      <c r="CM1561" s="7"/>
      <c r="CN1561" s="7"/>
      <c r="CO1561" s="7"/>
      <c r="CP1561" s="7"/>
      <c r="CQ1561" s="7"/>
      <c r="CR1561" s="7"/>
      <c r="CS1561" s="7"/>
      <c r="CT1561" s="7"/>
      <c r="CU1561" s="7"/>
      <c r="CV1561" s="7"/>
      <c r="CW1561" s="7"/>
      <c r="CX1561" s="7"/>
      <c r="CY1561" s="7"/>
      <c r="CZ1561" s="7"/>
      <c r="DA1561" s="7"/>
      <c r="DB1561" s="7"/>
    </row>
    <row r="1562" spans="22:106"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  <c r="AW1562" s="7"/>
      <c r="AX1562" s="7"/>
      <c r="AY1562" s="7"/>
      <c r="AZ1562" s="7"/>
      <c r="BA1562" s="7"/>
      <c r="BB1562" s="7"/>
      <c r="BC1562" s="7"/>
      <c r="BD1562" s="7"/>
      <c r="BE1562" s="7"/>
      <c r="BF1562" s="7"/>
      <c r="BG1562" s="7"/>
      <c r="BH1562" s="7"/>
      <c r="BI1562" s="7"/>
      <c r="BJ1562" s="7"/>
      <c r="BK1562" s="7"/>
      <c r="BL1562" s="7"/>
      <c r="BM1562" s="7"/>
      <c r="BN1562" s="7"/>
      <c r="BO1562" s="7"/>
      <c r="BP1562" s="7"/>
      <c r="BQ1562" s="7"/>
      <c r="BR1562" s="7"/>
      <c r="BS1562" s="7"/>
      <c r="BT1562" s="7"/>
      <c r="BU1562" s="7"/>
      <c r="BV1562" s="7"/>
      <c r="BW1562" s="7"/>
      <c r="BX1562" s="7"/>
      <c r="BY1562" s="7"/>
      <c r="BZ1562" s="7"/>
      <c r="CA1562" s="7"/>
      <c r="CB1562" s="7"/>
      <c r="CC1562" s="7"/>
      <c r="CD1562" s="7"/>
      <c r="CE1562" s="7"/>
      <c r="CF1562" s="7"/>
      <c r="CG1562" s="7"/>
      <c r="CH1562" s="7"/>
      <c r="CI1562" s="7"/>
      <c r="CJ1562" s="7"/>
      <c r="CK1562" s="7"/>
      <c r="CL1562" s="7"/>
      <c r="CM1562" s="7"/>
      <c r="CN1562" s="7"/>
      <c r="CO1562" s="7"/>
      <c r="CP1562" s="7"/>
      <c r="CQ1562" s="7"/>
      <c r="CR1562" s="7"/>
      <c r="CS1562" s="7"/>
      <c r="CT1562" s="7"/>
      <c r="CU1562" s="7"/>
      <c r="CV1562" s="7"/>
      <c r="CW1562" s="7"/>
      <c r="CX1562" s="7"/>
      <c r="CY1562" s="7"/>
      <c r="CZ1562" s="7"/>
      <c r="DA1562" s="7"/>
      <c r="DB1562" s="7"/>
    </row>
    <row r="1563" spans="22:106"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  <c r="AW1563" s="7"/>
      <c r="AX1563" s="7"/>
      <c r="AY1563" s="7"/>
      <c r="AZ1563" s="7"/>
      <c r="BA1563" s="7"/>
      <c r="BB1563" s="7"/>
      <c r="BC1563" s="7"/>
      <c r="BD1563" s="7"/>
      <c r="BE1563" s="7"/>
      <c r="BF1563" s="7"/>
      <c r="BG1563" s="7"/>
      <c r="BH1563" s="7"/>
      <c r="BI1563" s="7"/>
      <c r="BJ1563" s="7"/>
      <c r="BK1563" s="7"/>
      <c r="BL1563" s="7"/>
      <c r="BM1563" s="7"/>
      <c r="BN1563" s="7"/>
      <c r="BO1563" s="7"/>
      <c r="BP1563" s="7"/>
      <c r="BQ1563" s="7"/>
      <c r="BR1563" s="7"/>
      <c r="BS1563" s="7"/>
      <c r="BT1563" s="7"/>
      <c r="BU1563" s="7"/>
      <c r="BV1563" s="7"/>
      <c r="BW1563" s="7"/>
      <c r="BX1563" s="7"/>
      <c r="BY1563" s="7"/>
      <c r="BZ1563" s="7"/>
      <c r="CA1563" s="7"/>
      <c r="CB1563" s="7"/>
      <c r="CC1563" s="7"/>
      <c r="CD1563" s="7"/>
      <c r="CE1563" s="7"/>
      <c r="CF1563" s="7"/>
      <c r="CG1563" s="7"/>
      <c r="CH1563" s="7"/>
      <c r="CI1563" s="7"/>
      <c r="CJ1563" s="7"/>
      <c r="CK1563" s="7"/>
      <c r="CL1563" s="7"/>
      <c r="CM1563" s="7"/>
      <c r="CN1563" s="7"/>
      <c r="CO1563" s="7"/>
      <c r="CP1563" s="7"/>
      <c r="CQ1563" s="7"/>
      <c r="CR1563" s="7"/>
      <c r="CS1563" s="7"/>
      <c r="CT1563" s="7"/>
      <c r="CU1563" s="7"/>
      <c r="CV1563" s="7"/>
      <c r="CW1563" s="7"/>
      <c r="CX1563" s="7"/>
      <c r="CY1563" s="7"/>
      <c r="CZ1563" s="7"/>
      <c r="DA1563" s="7"/>
      <c r="DB1563" s="7"/>
    </row>
    <row r="1564" spans="22:106"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  <c r="AW1564" s="7"/>
      <c r="AX1564" s="7"/>
      <c r="AY1564" s="7"/>
      <c r="AZ1564" s="7"/>
      <c r="BA1564" s="7"/>
      <c r="BB1564" s="7"/>
      <c r="BC1564" s="7"/>
      <c r="BD1564" s="7"/>
      <c r="BE1564" s="7"/>
      <c r="BF1564" s="7"/>
      <c r="BG1564" s="7"/>
      <c r="BH1564" s="7"/>
      <c r="BI1564" s="7"/>
      <c r="BJ1564" s="7"/>
      <c r="BK1564" s="7"/>
      <c r="BL1564" s="7"/>
      <c r="BM1564" s="7"/>
      <c r="BN1564" s="7"/>
      <c r="BO1564" s="7"/>
      <c r="BP1564" s="7"/>
      <c r="BQ1564" s="7"/>
      <c r="BR1564" s="7"/>
      <c r="BS1564" s="7"/>
      <c r="BT1564" s="7"/>
      <c r="BU1564" s="7"/>
      <c r="BV1564" s="7"/>
      <c r="BW1564" s="7"/>
      <c r="BX1564" s="7"/>
      <c r="BY1564" s="7"/>
      <c r="BZ1564" s="7"/>
      <c r="CA1564" s="7"/>
      <c r="CB1564" s="7"/>
      <c r="CC1564" s="7"/>
      <c r="CD1564" s="7"/>
      <c r="CE1564" s="7"/>
      <c r="CF1564" s="7"/>
      <c r="CG1564" s="7"/>
      <c r="CH1564" s="7"/>
      <c r="CI1564" s="7"/>
      <c r="CJ1564" s="7"/>
      <c r="CK1564" s="7"/>
      <c r="CL1564" s="7"/>
      <c r="CM1564" s="7"/>
      <c r="CN1564" s="7"/>
      <c r="CO1564" s="7"/>
      <c r="CP1564" s="7"/>
      <c r="CQ1564" s="7"/>
      <c r="CR1564" s="7"/>
      <c r="CS1564" s="7"/>
      <c r="CT1564" s="7"/>
      <c r="CU1564" s="7"/>
      <c r="CV1564" s="7"/>
      <c r="CW1564" s="7"/>
      <c r="CX1564" s="7"/>
      <c r="CY1564" s="7"/>
      <c r="CZ1564" s="7"/>
      <c r="DA1564" s="7"/>
      <c r="DB1564" s="7"/>
    </row>
    <row r="1565" spans="22:106"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  <c r="AW1565" s="7"/>
      <c r="AX1565" s="7"/>
      <c r="AY1565" s="7"/>
      <c r="AZ1565" s="7"/>
      <c r="BA1565" s="7"/>
      <c r="BB1565" s="7"/>
      <c r="BC1565" s="7"/>
      <c r="BD1565" s="7"/>
      <c r="BE1565" s="7"/>
      <c r="BF1565" s="7"/>
      <c r="BG1565" s="7"/>
      <c r="BH1565" s="7"/>
      <c r="BI1565" s="7"/>
      <c r="BJ1565" s="7"/>
      <c r="BK1565" s="7"/>
      <c r="BL1565" s="7"/>
      <c r="BM1565" s="7"/>
      <c r="BN1565" s="7"/>
      <c r="BO1565" s="7"/>
      <c r="BP1565" s="7"/>
      <c r="BQ1565" s="7"/>
      <c r="BR1565" s="7"/>
      <c r="BS1565" s="7"/>
      <c r="BT1565" s="7"/>
      <c r="BU1565" s="7"/>
      <c r="BV1565" s="7"/>
      <c r="BW1565" s="7"/>
      <c r="BX1565" s="7"/>
      <c r="BY1565" s="7"/>
      <c r="BZ1565" s="7"/>
      <c r="CA1565" s="7"/>
      <c r="CB1565" s="7"/>
      <c r="CC1565" s="7"/>
      <c r="CD1565" s="7"/>
      <c r="CE1565" s="7"/>
      <c r="CF1565" s="7"/>
      <c r="CG1565" s="7"/>
      <c r="CH1565" s="7"/>
      <c r="CI1565" s="7"/>
      <c r="CJ1565" s="7"/>
      <c r="CK1565" s="7"/>
      <c r="CL1565" s="7"/>
      <c r="CM1565" s="7"/>
      <c r="CN1565" s="7"/>
      <c r="CO1565" s="7"/>
      <c r="CP1565" s="7"/>
      <c r="CQ1565" s="7"/>
      <c r="CR1565" s="7"/>
      <c r="CS1565" s="7"/>
      <c r="CT1565" s="7"/>
      <c r="CU1565" s="7"/>
      <c r="CV1565" s="7"/>
      <c r="CW1565" s="7"/>
      <c r="CX1565" s="7"/>
      <c r="CY1565" s="7"/>
      <c r="CZ1565" s="7"/>
      <c r="DA1565" s="7"/>
      <c r="DB1565" s="7"/>
    </row>
    <row r="1566" spans="22:106"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  <c r="AW1566" s="7"/>
      <c r="AX1566" s="7"/>
      <c r="AY1566" s="7"/>
      <c r="AZ1566" s="7"/>
      <c r="BA1566" s="7"/>
      <c r="BB1566" s="7"/>
      <c r="BC1566" s="7"/>
      <c r="BD1566" s="7"/>
      <c r="BE1566" s="7"/>
      <c r="BF1566" s="7"/>
      <c r="BG1566" s="7"/>
      <c r="BH1566" s="7"/>
      <c r="BI1566" s="7"/>
      <c r="BJ1566" s="7"/>
      <c r="BK1566" s="7"/>
      <c r="BL1566" s="7"/>
      <c r="BM1566" s="7"/>
      <c r="BN1566" s="7"/>
      <c r="BO1566" s="7"/>
      <c r="BP1566" s="7"/>
      <c r="BQ1566" s="7"/>
      <c r="BR1566" s="7"/>
      <c r="BS1566" s="7"/>
      <c r="BT1566" s="7"/>
      <c r="BU1566" s="7"/>
      <c r="BV1566" s="7"/>
      <c r="BW1566" s="7"/>
      <c r="BX1566" s="7"/>
      <c r="BY1566" s="7"/>
      <c r="BZ1566" s="7"/>
      <c r="CA1566" s="7"/>
      <c r="CB1566" s="7"/>
      <c r="CC1566" s="7"/>
      <c r="CD1566" s="7"/>
      <c r="CE1566" s="7"/>
      <c r="CF1566" s="7"/>
      <c r="CG1566" s="7"/>
      <c r="CH1566" s="7"/>
      <c r="CI1566" s="7"/>
      <c r="CJ1566" s="7"/>
      <c r="CK1566" s="7"/>
      <c r="CL1566" s="7"/>
      <c r="CM1566" s="7"/>
      <c r="CN1566" s="7"/>
      <c r="CO1566" s="7"/>
      <c r="CP1566" s="7"/>
      <c r="CQ1566" s="7"/>
      <c r="CR1566" s="7"/>
      <c r="CS1566" s="7"/>
      <c r="CT1566" s="7"/>
      <c r="CU1566" s="7"/>
      <c r="CV1566" s="7"/>
      <c r="CW1566" s="7"/>
      <c r="CX1566" s="7"/>
      <c r="CY1566" s="7"/>
      <c r="CZ1566" s="7"/>
      <c r="DA1566" s="7"/>
      <c r="DB1566" s="7"/>
    </row>
    <row r="1567" spans="22:106"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  <c r="AW1567" s="7"/>
      <c r="AX1567" s="7"/>
      <c r="AY1567" s="7"/>
      <c r="AZ1567" s="7"/>
      <c r="BA1567" s="7"/>
      <c r="BB1567" s="7"/>
      <c r="BC1567" s="7"/>
      <c r="BD1567" s="7"/>
      <c r="BE1567" s="7"/>
      <c r="BF1567" s="7"/>
      <c r="BG1567" s="7"/>
      <c r="BH1567" s="7"/>
      <c r="BI1567" s="7"/>
      <c r="BJ1567" s="7"/>
      <c r="BK1567" s="7"/>
      <c r="BL1567" s="7"/>
      <c r="BM1567" s="7"/>
      <c r="BN1567" s="7"/>
      <c r="BO1567" s="7"/>
      <c r="BP1567" s="7"/>
      <c r="BQ1567" s="7"/>
      <c r="BR1567" s="7"/>
      <c r="BS1567" s="7"/>
      <c r="BT1567" s="7"/>
      <c r="BU1567" s="7"/>
      <c r="BV1567" s="7"/>
      <c r="BW1567" s="7"/>
      <c r="BX1567" s="7"/>
      <c r="BY1567" s="7"/>
      <c r="BZ1567" s="7"/>
      <c r="CA1567" s="7"/>
      <c r="CB1567" s="7"/>
      <c r="CC1567" s="7"/>
      <c r="CD1567" s="7"/>
      <c r="CE1567" s="7"/>
      <c r="CF1567" s="7"/>
      <c r="CG1567" s="7"/>
      <c r="CH1567" s="7"/>
      <c r="CI1567" s="7"/>
      <c r="CJ1567" s="7"/>
      <c r="CK1567" s="7"/>
      <c r="CL1567" s="7"/>
      <c r="CM1567" s="7"/>
      <c r="CN1567" s="7"/>
      <c r="CO1567" s="7"/>
      <c r="CP1567" s="7"/>
      <c r="CQ1567" s="7"/>
      <c r="CR1567" s="7"/>
      <c r="CS1567" s="7"/>
      <c r="CT1567" s="7"/>
      <c r="CU1567" s="7"/>
      <c r="CV1567" s="7"/>
      <c r="CW1567" s="7"/>
      <c r="CX1567" s="7"/>
      <c r="CY1567" s="7"/>
      <c r="CZ1567" s="7"/>
      <c r="DA1567" s="7"/>
      <c r="DB1567" s="7"/>
    </row>
    <row r="1568" spans="22:106"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  <c r="AW1568" s="7"/>
      <c r="AX1568" s="7"/>
      <c r="AY1568" s="7"/>
      <c r="AZ1568" s="7"/>
      <c r="BA1568" s="7"/>
      <c r="BB1568" s="7"/>
      <c r="BC1568" s="7"/>
      <c r="BD1568" s="7"/>
      <c r="BE1568" s="7"/>
      <c r="BF1568" s="7"/>
      <c r="BG1568" s="7"/>
      <c r="BH1568" s="7"/>
      <c r="BI1568" s="7"/>
      <c r="BJ1568" s="7"/>
      <c r="BK1568" s="7"/>
      <c r="BL1568" s="7"/>
      <c r="BM1568" s="7"/>
      <c r="BN1568" s="7"/>
      <c r="BO1568" s="7"/>
      <c r="BP1568" s="7"/>
      <c r="BQ1568" s="7"/>
      <c r="BR1568" s="7"/>
      <c r="BS1568" s="7"/>
      <c r="BT1568" s="7"/>
      <c r="BU1568" s="7"/>
      <c r="BV1568" s="7"/>
      <c r="BW1568" s="7"/>
      <c r="BX1568" s="7"/>
      <c r="BY1568" s="7"/>
      <c r="BZ1568" s="7"/>
      <c r="CA1568" s="7"/>
      <c r="CB1568" s="7"/>
      <c r="CC1568" s="7"/>
      <c r="CD1568" s="7"/>
      <c r="CE1568" s="7"/>
      <c r="CF1568" s="7"/>
      <c r="CG1568" s="7"/>
      <c r="CH1568" s="7"/>
      <c r="CI1568" s="7"/>
      <c r="CJ1568" s="7"/>
      <c r="CK1568" s="7"/>
      <c r="CL1568" s="7"/>
      <c r="CM1568" s="7"/>
      <c r="CN1568" s="7"/>
      <c r="CO1568" s="7"/>
      <c r="CP1568" s="7"/>
      <c r="CQ1568" s="7"/>
      <c r="CR1568" s="7"/>
      <c r="CS1568" s="7"/>
      <c r="CT1568" s="7"/>
      <c r="CU1568" s="7"/>
      <c r="CV1568" s="7"/>
      <c r="CW1568" s="7"/>
      <c r="CX1568" s="7"/>
      <c r="CY1568" s="7"/>
      <c r="CZ1568" s="7"/>
      <c r="DA1568" s="7"/>
      <c r="DB1568" s="7"/>
    </row>
    <row r="1569" spans="22:106"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  <c r="AW1569" s="7"/>
      <c r="AX1569" s="7"/>
      <c r="AY1569" s="7"/>
      <c r="AZ1569" s="7"/>
      <c r="BA1569" s="7"/>
      <c r="BB1569" s="7"/>
      <c r="BC1569" s="7"/>
      <c r="BD1569" s="7"/>
      <c r="BE1569" s="7"/>
      <c r="BF1569" s="7"/>
      <c r="BG1569" s="7"/>
      <c r="BH1569" s="7"/>
      <c r="BI1569" s="7"/>
      <c r="BJ1569" s="7"/>
      <c r="BK1569" s="7"/>
      <c r="BL1569" s="7"/>
      <c r="BM1569" s="7"/>
      <c r="BN1569" s="7"/>
      <c r="BO1569" s="7"/>
      <c r="BP1569" s="7"/>
      <c r="BQ1569" s="7"/>
      <c r="BR1569" s="7"/>
      <c r="BS1569" s="7"/>
      <c r="BT1569" s="7"/>
      <c r="BU1569" s="7"/>
      <c r="BV1569" s="7"/>
      <c r="BW1569" s="7"/>
      <c r="BX1569" s="7"/>
      <c r="BY1569" s="7"/>
      <c r="BZ1569" s="7"/>
      <c r="CA1569" s="7"/>
      <c r="CB1569" s="7"/>
      <c r="CC1569" s="7"/>
      <c r="CD1569" s="7"/>
      <c r="CE1569" s="7"/>
      <c r="CF1569" s="7"/>
      <c r="CG1569" s="7"/>
      <c r="CH1569" s="7"/>
      <c r="CI1569" s="7"/>
      <c r="CJ1569" s="7"/>
      <c r="CK1569" s="7"/>
      <c r="CL1569" s="7"/>
      <c r="CM1569" s="7"/>
      <c r="CN1569" s="7"/>
      <c r="CO1569" s="7"/>
      <c r="CP1569" s="7"/>
      <c r="CQ1569" s="7"/>
      <c r="CR1569" s="7"/>
      <c r="CS1569" s="7"/>
      <c r="CT1569" s="7"/>
      <c r="CU1569" s="7"/>
      <c r="CV1569" s="7"/>
      <c r="CW1569" s="7"/>
      <c r="CX1569" s="7"/>
      <c r="CY1569" s="7"/>
      <c r="CZ1569" s="7"/>
      <c r="DA1569" s="7"/>
      <c r="DB1569" s="7"/>
    </row>
    <row r="1570" spans="22:106"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  <c r="AW1570" s="7"/>
      <c r="AX1570" s="7"/>
      <c r="AY1570" s="7"/>
      <c r="AZ1570" s="7"/>
      <c r="BA1570" s="7"/>
      <c r="BB1570" s="7"/>
      <c r="BC1570" s="7"/>
      <c r="BD1570" s="7"/>
      <c r="BE1570" s="7"/>
      <c r="BF1570" s="7"/>
      <c r="BG1570" s="7"/>
      <c r="BH1570" s="7"/>
      <c r="BI1570" s="7"/>
      <c r="BJ1570" s="7"/>
      <c r="BK1570" s="7"/>
      <c r="BL1570" s="7"/>
      <c r="BM1570" s="7"/>
      <c r="BN1570" s="7"/>
      <c r="BO1570" s="7"/>
      <c r="BP1570" s="7"/>
      <c r="BQ1570" s="7"/>
      <c r="BR1570" s="7"/>
      <c r="BS1570" s="7"/>
      <c r="BT1570" s="7"/>
      <c r="BU1570" s="7"/>
      <c r="BV1570" s="7"/>
      <c r="BW1570" s="7"/>
      <c r="BX1570" s="7"/>
      <c r="BY1570" s="7"/>
      <c r="BZ1570" s="7"/>
      <c r="CA1570" s="7"/>
      <c r="CB1570" s="7"/>
      <c r="CC1570" s="7"/>
      <c r="CD1570" s="7"/>
      <c r="CE1570" s="7"/>
      <c r="CF1570" s="7"/>
      <c r="CG1570" s="7"/>
      <c r="CH1570" s="7"/>
      <c r="CI1570" s="7"/>
      <c r="CJ1570" s="7"/>
      <c r="CK1570" s="7"/>
      <c r="CL1570" s="7"/>
      <c r="CM1570" s="7"/>
      <c r="CN1570" s="7"/>
      <c r="CO1570" s="7"/>
      <c r="CP1570" s="7"/>
      <c r="CQ1570" s="7"/>
      <c r="CR1570" s="7"/>
      <c r="CS1570" s="7"/>
      <c r="CT1570" s="7"/>
      <c r="CU1570" s="7"/>
      <c r="CV1570" s="7"/>
      <c r="CW1570" s="7"/>
      <c r="CX1570" s="7"/>
      <c r="CY1570" s="7"/>
      <c r="CZ1570" s="7"/>
      <c r="DA1570" s="7"/>
      <c r="DB1570" s="7"/>
    </row>
    <row r="1571" spans="22:106"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  <c r="AW1571" s="7"/>
      <c r="AX1571" s="7"/>
      <c r="AY1571" s="7"/>
      <c r="AZ1571" s="7"/>
      <c r="BA1571" s="7"/>
      <c r="BB1571" s="7"/>
      <c r="BC1571" s="7"/>
      <c r="BD1571" s="7"/>
      <c r="BE1571" s="7"/>
      <c r="BF1571" s="7"/>
      <c r="BG1571" s="7"/>
      <c r="BH1571" s="7"/>
      <c r="BI1571" s="7"/>
      <c r="BJ1571" s="7"/>
      <c r="BK1571" s="7"/>
      <c r="BL1571" s="7"/>
      <c r="BM1571" s="7"/>
      <c r="BN1571" s="7"/>
      <c r="BO1571" s="7"/>
      <c r="BP1571" s="7"/>
      <c r="BQ1571" s="7"/>
      <c r="BR1571" s="7"/>
      <c r="BS1571" s="7"/>
      <c r="BT1571" s="7"/>
      <c r="BU1571" s="7"/>
      <c r="BV1571" s="7"/>
      <c r="BW1571" s="7"/>
      <c r="BX1571" s="7"/>
      <c r="BY1571" s="7"/>
      <c r="BZ1571" s="7"/>
      <c r="CA1571" s="7"/>
      <c r="CB1571" s="7"/>
      <c r="CC1571" s="7"/>
      <c r="CD1571" s="7"/>
      <c r="CE1571" s="7"/>
      <c r="CF1571" s="7"/>
      <c r="CG1571" s="7"/>
      <c r="CH1571" s="7"/>
      <c r="CI1571" s="7"/>
      <c r="CJ1571" s="7"/>
      <c r="CK1571" s="7"/>
      <c r="CL1571" s="7"/>
      <c r="CM1571" s="7"/>
      <c r="CN1571" s="7"/>
      <c r="CO1571" s="7"/>
      <c r="CP1571" s="7"/>
      <c r="CQ1571" s="7"/>
      <c r="CR1571" s="7"/>
      <c r="CS1571" s="7"/>
      <c r="CT1571" s="7"/>
      <c r="CU1571" s="7"/>
      <c r="CV1571" s="7"/>
      <c r="CW1571" s="7"/>
      <c r="CX1571" s="7"/>
      <c r="CY1571" s="7"/>
      <c r="CZ1571" s="7"/>
      <c r="DA1571" s="7"/>
      <c r="DB1571" s="7"/>
    </row>
    <row r="1572" spans="22:106"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  <c r="AW1572" s="7"/>
      <c r="AX1572" s="7"/>
      <c r="AY1572" s="7"/>
      <c r="AZ1572" s="7"/>
      <c r="BA1572" s="7"/>
      <c r="BB1572" s="7"/>
      <c r="BC1572" s="7"/>
      <c r="BD1572" s="7"/>
      <c r="BE1572" s="7"/>
      <c r="BF1572" s="7"/>
      <c r="BG1572" s="7"/>
      <c r="BH1572" s="7"/>
      <c r="BI1572" s="7"/>
      <c r="BJ1572" s="7"/>
      <c r="BK1572" s="7"/>
      <c r="BL1572" s="7"/>
      <c r="BM1572" s="7"/>
      <c r="BN1572" s="7"/>
      <c r="BO1572" s="7"/>
      <c r="BP1572" s="7"/>
      <c r="BQ1572" s="7"/>
      <c r="BR1572" s="7"/>
      <c r="BS1572" s="7"/>
      <c r="BT1572" s="7"/>
      <c r="BU1572" s="7"/>
      <c r="BV1572" s="7"/>
      <c r="BW1572" s="7"/>
      <c r="BX1572" s="7"/>
      <c r="BY1572" s="7"/>
      <c r="BZ1572" s="7"/>
      <c r="CA1572" s="7"/>
      <c r="CB1572" s="7"/>
      <c r="CC1572" s="7"/>
      <c r="CD1572" s="7"/>
      <c r="CE1572" s="7"/>
      <c r="CF1572" s="7"/>
      <c r="CG1572" s="7"/>
      <c r="CH1572" s="7"/>
      <c r="CI1572" s="7"/>
      <c r="CJ1572" s="7"/>
      <c r="CK1572" s="7"/>
      <c r="CL1572" s="7"/>
      <c r="CM1572" s="7"/>
      <c r="CN1572" s="7"/>
      <c r="CO1572" s="7"/>
      <c r="CP1572" s="7"/>
      <c r="CQ1572" s="7"/>
      <c r="CR1572" s="7"/>
      <c r="CS1572" s="7"/>
      <c r="CT1572" s="7"/>
      <c r="CU1572" s="7"/>
      <c r="CV1572" s="7"/>
      <c r="CW1572" s="7"/>
      <c r="CX1572" s="7"/>
      <c r="CY1572" s="7"/>
      <c r="CZ1572" s="7"/>
      <c r="DA1572" s="7"/>
      <c r="DB1572" s="7"/>
    </row>
    <row r="1573" spans="22:106"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  <c r="AW1573" s="7"/>
      <c r="AX1573" s="7"/>
      <c r="AY1573" s="7"/>
      <c r="AZ1573" s="7"/>
      <c r="BA1573" s="7"/>
      <c r="BB1573" s="7"/>
      <c r="BC1573" s="7"/>
      <c r="BD1573" s="7"/>
      <c r="BE1573" s="7"/>
      <c r="BF1573" s="7"/>
      <c r="BG1573" s="7"/>
      <c r="BH1573" s="7"/>
      <c r="BI1573" s="7"/>
      <c r="BJ1573" s="7"/>
      <c r="BK1573" s="7"/>
      <c r="BL1573" s="7"/>
      <c r="BM1573" s="7"/>
      <c r="BN1573" s="7"/>
      <c r="BO1573" s="7"/>
      <c r="BP1573" s="7"/>
      <c r="BQ1573" s="7"/>
      <c r="BR1573" s="7"/>
      <c r="BS1573" s="7"/>
      <c r="BT1573" s="7"/>
      <c r="BU1573" s="7"/>
      <c r="BV1573" s="7"/>
      <c r="BW1573" s="7"/>
      <c r="BX1573" s="7"/>
      <c r="BY1573" s="7"/>
      <c r="BZ1573" s="7"/>
      <c r="CA1573" s="7"/>
      <c r="CB1573" s="7"/>
      <c r="CC1573" s="7"/>
      <c r="CD1573" s="7"/>
      <c r="CE1573" s="7"/>
      <c r="CF1573" s="7"/>
      <c r="CG1573" s="7"/>
      <c r="CH1573" s="7"/>
      <c r="CI1573" s="7"/>
      <c r="CJ1573" s="7"/>
      <c r="CK1573" s="7"/>
      <c r="CL1573" s="7"/>
      <c r="CM1573" s="7"/>
      <c r="CN1573" s="7"/>
      <c r="CO1573" s="7"/>
      <c r="CP1573" s="7"/>
      <c r="CQ1573" s="7"/>
      <c r="CR1573" s="7"/>
      <c r="CS1573" s="7"/>
      <c r="CT1573" s="7"/>
      <c r="CU1573" s="7"/>
      <c r="CV1573" s="7"/>
      <c r="CW1573" s="7"/>
      <c r="CX1573" s="7"/>
      <c r="CY1573" s="7"/>
      <c r="CZ1573" s="7"/>
      <c r="DA1573" s="7"/>
      <c r="DB1573" s="7"/>
    </row>
    <row r="1574" spans="22:106"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  <c r="AW1574" s="7"/>
      <c r="AX1574" s="7"/>
      <c r="AY1574" s="7"/>
      <c r="AZ1574" s="7"/>
      <c r="BA1574" s="7"/>
      <c r="BB1574" s="7"/>
      <c r="BC1574" s="7"/>
      <c r="BD1574" s="7"/>
      <c r="BE1574" s="7"/>
      <c r="BF1574" s="7"/>
      <c r="BG1574" s="7"/>
      <c r="BH1574" s="7"/>
      <c r="BI1574" s="7"/>
      <c r="BJ1574" s="7"/>
      <c r="BK1574" s="7"/>
      <c r="BL1574" s="7"/>
      <c r="BM1574" s="7"/>
      <c r="BN1574" s="7"/>
      <c r="BO1574" s="7"/>
      <c r="BP1574" s="7"/>
      <c r="BQ1574" s="7"/>
      <c r="BR1574" s="7"/>
      <c r="BS1574" s="7"/>
      <c r="BT1574" s="7"/>
      <c r="BU1574" s="7"/>
      <c r="BV1574" s="7"/>
      <c r="BW1574" s="7"/>
      <c r="BX1574" s="7"/>
      <c r="BY1574" s="7"/>
      <c r="BZ1574" s="7"/>
      <c r="CA1574" s="7"/>
      <c r="CB1574" s="7"/>
      <c r="CC1574" s="7"/>
      <c r="CD1574" s="7"/>
      <c r="CE1574" s="7"/>
      <c r="CF1574" s="7"/>
      <c r="CG1574" s="7"/>
      <c r="CH1574" s="7"/>
      <c r="CI1574" s="7"/>
      <c r="CJ1574" s="7"/>
      <c r="CK1574" s="7"/>
      <c r="CL1574" s="7"/>
      <c r="CM1574" s="7"/>
      <c r="CN1574" s="7"/>
      <c r="CO1574" s="7"/>
      <c r="CP1574" s="7"/>
      <c r="CQ1574" s="7"/>
      <c r="CR1574" s="7"/>
      <c r="CS1574" s="7"/>
      <c r="CT1574" s="7"/>
      <c r="CU1574" s="7"/>
      <c r="CV1574" s="7"/>
      <c r="CW1574" s="7"/>
      <c r="CX1574" s="7"/>
      <c r="CY1574" s="7"/>
      <c r="CZ1574" s="7"/>
      <c r="DA1574" s="7"/>
      <c r="DB1574" s="7"/>
    </row>
    <row r="1575" spans="22:106"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  <c r="AW1575" s="7"/>
      <c r="AX1575" s="7"/>
      <c r="AY1575" s="7"/>
      <c r="AZ1575" s="7"/>
      <c r="BA1575" s="7"/>
      <c r="BB1575" s="7"/>
      <c r="BC1575" s="7"/>
      <c r="BD1575" s="7"/>
      <c r="BE1575" s="7"/>
      <c r="BF1575" s="7"/>
      <c r="BG1575" s="7"/>
      <c r="BH1575" s="7"/>
      <c r="BI1575" s="7"/>
      <c r="BJ1575" s="7"/>
      <c r="BK1575" s="7"/>
      <c r="BL1575" s="7"/>
      <c r="BM1575" s="7"/>
      <c r="BN1575" s="7"/>
      <c r="BO1575" s="7"/>
      <c r="BP1575" s="7"/>
      <c r="BQ1575" s="7"/>
      <c r="BR1575" s="7"/>
      <c r="BS1575" s="7"/>
      <c r="BT1575" s="7"/>
      <c r="BU1575" s="7"/>
      <c r="BV1575" s="7"/>
      <c r="BW1575" s="7"/>
      <c r="BX1575" s="7"/>
      <c r="BY1575" s="7"/>
      <c r="BZ1575" s="7"/>
      <c r="CA1575" s="7"/>
      <c r="CB1575" s="7"/>
      <c r="CC1575" s="7"/>
      <c r="CD1575" s="7"/>
      <c r="CE1575" s="7"/>
      <c r="CF1575" s="7"/>
      <c r="CG1575" s="7"/>
      <c r="CH1575" s="7"/>
      <c r="CI1575" s="7"/>
      <c r="CJ1575" s="7"/>
      <c r="CK1575" s="7"/>
      <c r="CL1575" s="7"/>
      <c r="CM1575" s="7"/>
      <c r="CN1575" s="7"/>
      <c r="CO1575" s="7"/>
      <c r="CP1575" s="7"/>
      <c r="CQ1575" s="7"/>
      <c r="CR1575" s="7"/>
      <c r="CS1575" s="7"/>
      <c r="CT1575" s="7"/>
      <c r="CU1575" s="7"/>
      <c r="CV1575" s="7"/>
      <c r="CW1575" s="7"/>
      <c r="CX1575" s="7"/>
      <c r="CY1575" s="7"/>
      <c r="CZ1575" s="7"/>
      <c r="DA1575" s="7"/>
      <c r="DB1575" s="7"/>
    </row>
    <row r="1576" spans="22:106"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  <c r="AW1576" s="7"/>
      <c r="AX1576" s="7"/>
      <c r="AY1576" s="7"/>
      <c r="AZ1576" s="7"/>
      <c r="BA1576" s="7"/>
      <c r="BB1576" s="7"/>
      <c r="BC1576" s="7"/>
      <c r="BD1576" s="7"/>
      <c r="BE1576" s="7"/>
      <c r="BF1576" s="7"/>
      <c r="BG1576" s="7"/>
      <c r="BH1576" s="7"/>
      <c r="BI1576" s="7"/>
      <c r="BJ1576" s="7"/>
      <c r="BK1576" s="7"/>
      <c r="BL1576" s="7"/>
      <c r="BM1576" s="7"/>
      <c r="BN1576" s="7"/>
      <c r="BO1576" s="7"/>
      <c r="BP1576" s="7"/>
      <c r="BQ1576" s="7"/>
      <c r="BR1576" s="7"/>
      <c r="BS1576" s="7"/>
      <c r="BT1576" s="7"/>
      <c r="BU1576" s="7"/>
      <c r="BV1576" s="7"/>
      <c r="BW1576" s="7"/>
      <c r="BX1576" s="7"/>
      <c r="BY1576" s="7"/>
      <c r="BZ1576" s="7"/>
      <c r="CA1576" s="7"/>
      <c r="CB1576" s="7"/>
      <c r="CC1576" s="7"/>
      <c r="CD1576" s="7"/>
      <c r="CE1576" s="7"/>
      <c r="CF1576" s="7"/>
      <c r="CG1576" s="7"/>
      <c r="CH1576" s="7"/>
      <c r="CI1576" s="7"/>
      <c r="CJ1576" s="7"/>
      <c r="CK1576" s="7"/>
      <c r="CL1576" s="7"/>
      <c r="CM1576" s="7"/>
      <c r="CN1576" s="7"/>
      <c r="CO1576" s="7"/>
      <c r="CP1576" s="7"/>
      <c r="CQ1576" s="7"/>
      <c r="CR1576" s="7"/>
      <c r="CS1576" s="7"/>
      <c r="CT1576" s="7"/>
      <c r="CU1576" s="7"/>
      <c r="CV1576" s="7"/>
      <c r="CW1576" s="7"/>
      <c r="CX1576" s="7"/>
      <c r="CY1576" s="7"/>
      <c r="CZ1576" s="7"/>
      <c r="DA1576" s="7"/>
      <c r="DB1576" s="7"/>
    </row>
    <row r="1577" spans="22:106"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  <c r="AW1577" s="7"/>
      <c r="AX1577" s="7"/>
      <c r="AY1577" s="7"/>
      <c r="AZ1577" s="7"/>
      <c r="BA1577" s="7"/>
      <c r="BB1577" s="7"/>
      <c r="BC1577" s="7"/>
      <c r="BD1577" s="7"/>
      <c r="BE1577" s="7"/>
      <c r="BF1577" s="7"/>
      <c r="BG1577" s="7"/>
      <c r="BH1577" s="7"/>
      <c r="BI1577" s="7"/>
      <c r="BJ1577" s="7"/>
      <c r="BK1577" s="7"/>
      <c r="BL1577" s="7"/>
      <c r="BM1577" s="7"/>
      <c r="BN1577" s="7"/>
      <c r="BO1577" s="7"/>
      <c r="BP1577" s="7"/>
      <c r="BQ1577" s="7"/>
      <c r="BR1577" s="7"/>
      <c r="BS1577" s="7"/>
      <c r="BT1577" s="7"/>
      <c r="BU1577" s="7"/>
      <c r="BV1577" s="7"/>
      <c r="BW1577" s="7"/>
      <c r="BX1577" s="7"/>
      <c r="BY1577" s="7"/>
      <c r="BZ1577" s="7"/>
      <c r="CA1577" s="7"/>
      <c r="CB1577" s="7"/>
      <c r="CC1577" s="7"/>
      <c r="CD1577" s="7"/>
      <c r="CE1577" s="7"/>
      <c r="CF1577" s="7"/>
      <c r="CG1577" s="7"/>
      <c r="CH1577" s="7"/>
      <c r="CI1577" s="7"/>
      <c r="CJ1577" s="7"/>
      <c r="CK1577" s="7"/>
      <c r="CL1577" s="7"/>
      <c r="CM1577" s="7"/>
      <c r="CN1577" s="7"/>
      <c r="CO1577" s="7"/>
      <c r="CP1577" s="7"/>
      <c r="CQ1577" s="7"/>
      <c r="CR1577" s="7"/>
      <c r="CS1577" s="7"/>
      <c r="CT1577" s="7"/>
      <c r="CU1577" s="7"/>
      <c r="CV1577" s="7"/>
      <c r="CW1577" s="7"/>
      <c r="CX1577" s="7"/>
      <c r="CY1577" s="7"/>
      <c r="CZ1577" s="7"/>
      <c r="DA1577" s="7"/>
      <c r="DB1577" s="7"/>
    </row>
    <row r="1578" spans="22:106"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  <c r="AW1578" s="7"/>
      <c r="AX1578" s="7"/>
      <c r="AY1578" s="7"/>
      <c r="AZ1578" s="7"/>
      <c r="BA1578" s="7"/>
      <c r="BB1578" s="7"/>
      <c r="BC1578" s="7"/>
      <c r="BD1578" s="7"/>
      <c r="BE1578" s="7"/>
      <c r="BF1578" s="7"/>
      <c r="BG1578" s="7"/>
      <c r="BH1578" s="7"/>
      <c r="BI1578" s="7"/>
      <c r="BJ1578" s="7"/>
      <c r="BK1578" s="7"/>
      <c r="BL1578" s="7"/>
      <c r="BM1578" s="7"/>
      <c r="BN1578" s="7"/>
      <c r="BO1578" s="7"/>
      <c r="BP1578" s="7"/>
      <c r="BQ1578" s="7"/>
      <c r="BR1578" s="7"/>
      <c r="BS1578" s="7"/>
      <c r="BT1578" s="7"/>
      <c r="BU1578" s="7"/>
      <c r="BV1578" s="7"/>
      <c r="BW1578" s="7"/>
      <c r="BX1578" s="7"/>
      <c r="BY1578" s="7"/>
      <c r="BZ1578" s="7"/>
      <c r="CA1578" s="7"/>
      <c r="CB1578" s="7"/>
      <c r="CC1578" s="7"/>
      <c r="CD1578" s="7"/>
      <c r="CE1578" s="7"/>
      <c r="CF1578" s="7"/>
      <c r="CG1578" s="7"/>
      <c r="CH1578" s="7"/>
      <c r="CI1578" s="7"/>
      <c r="CJ1578" s="7"/>
      <c r="CK1578" s="7"/>
      <c r="CL1578" s="7"/>
      <c r="CM1578" s="7"/>
      <c r="CN1578" s="7"/>
      <c r="CO1578" s="7"/>
      <c r="CP1578" s="7"/>
      <c r="CQ1578" s="7"/>
      <c r="CR1578" s="7"/>
      <c r="CS1578" s="7"/>
      <c r="CT1578" s="7"/>
      <c r="CU1578" s="7"/>
      <c r="CV1578" s="7"/>
      <c r="CW1578" s="7"/>
      <c r="CX1578" s="7"/>
      <c r="CY1578" s="7"/>
      <c r="CZ1578" s="7"/>
      <c r="DA1578" s="7"/>
      <c r="DB1578" s="7"/>
    </row>
    <row r="1579" spans="22:106"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  <c r="AW1579" s="7"/>
      <c r="AX1579" s="7"/>
      <c r="AY1579" s="7"/>
      <c r="AZ1579" s="7"/>
      <c r="BA1579" s="7"/>
      <c r="BB1579" s="7"/>
      <c r="BC1579" s="7"/>
      <c r="BD1579" s="7"/>
      <c r="BE1579" s="7"/>
      <c r="BF1579" s="7"/>
      <c r="BG1579" s="7"/>
      <c r="BH1579" s="7"/>
      <c r="BI1579" s="7"/>
      <c r="BJ1579" s="7"/>
      <c r="BK1579" s="7"/>
      <c r="BL1579" s="7"/>
      <c r="BM1579" s="7"/>
      <c r="BN1579" s="7"/>
      <c r="BO1579" s="7"/>
      <c r="BP1579" s="7"/>
      <c r="BQ1579" s="7"/>
      <c r="BR1579" s="7"/>
      <c r="BS1579" s="7"/>
      <c r="BT1579" s="7"/>
      <c r="BU1579" s="7"/>
      <c r="BV1579" s="7"/>
      <c r="BW1579" s="7"/>
      <c r="BX1579" s="7"/>
      <c r="BY1579" s="7"/>
      <c r="BZ1579" s="7"/>
      <c r="CA1579" s="7"/>
      <c r="CB1579" s="7"/>
      <c r="CC1579" s="7"/>
      <c r="CD1579" s="7"/>
      <c r="CE1579" s="7"/>
      <c r="CF1579" s="7"/>
      <c r="CG1579" s="7"/>
      <c r="CH1579" s="7"/>
      <c r="CI1579" s="7"/>
      <c r="CJ1579" s="7"/>
      <c r="CK1579" s="7"/>
      <c r="CL1579" s="7"/>
      <c r="CM1579" s="7"/>
      <c r="CN1579" s="7"/>
      <c r="CO1579" s="7"/>
      <c r="CP1579" s="7"/>
      <c r="CQ1579" s="7"/>
      <c r="CR1579" s="7"/>
      <c r="CS1579" s="7"/>
      <c r="CT1579" s="7"/>
      <c r="CU1579" s="7"/>
      <c r="CV1579" s="7"/>
      <c r="CW1579" s="7"/>
      <c r="CX1579" s="7"/>
      <c r="CY1579" s="7"/>
      <c r="CZ1579" s="7"/>
      <c r="DA1579" s="7"/>
      <c r="DB1579" s="7"/>
    </row>
    <row r="1580" spans="22:106"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  <c r="AW1580" s="7"/>
      <c r="AX1580" s="7"/>
      <c r="AY1580" s="7"/>
      <c r="AZ1580" s="7"/>
      <c r="BA1580" s="7"/>
      <c r="BB1580" s="7"/>
      <c r="BC1580" s="7"/>
      <c r="BD1580" s="7"/>
      <c r="BE1580" s="7"/>
      <c r="BF1580" s="7"/>
      <c r="BG1580" s="7"/>
      <c r="BH1580" s="7"/>
      <c r="BI1580" s="7"/>
      <c r="BJ1580" s="7"/>
      <c r="BK1580" s="7"/>
      <c r="BL1580" s="7"/>
      <c r="BM1580" s="7"/>
      <c r="BN1580" s="7"/>
      <c r="BO1580" s="7"/>
      <c r="BP1580" s="7"/>
      <c r="BQ1580" s="7"/>
      <c r="BR1580" s="7"/>
      <c r="BS1580" s="7"/>
      <c r="BT1580" s="7"/>
      <c r="BU1580" s="7"/>
      <c r="BV1580" s="7"/>
      <c r="BW1580" s="7"/>
      <c r="BX1580" s="7"/>
      <c r="BY1580" s="7"/>
      <c r="BZ1580" s="7"/>
      <c r="CA1580" s="7"/>
      <c r="CB1580" s="7"/>
      <c r="CC1580" s="7"/>
      <c r="CD1580" s="7"/>
      <c r="CE1580" s="7"/>
      <c r="CF1580" s="7"/>
      <c r="CG1580" s="7"/>
      <c r="CH1580" s="7"/>
      <c r="CI1580" s="7"/>
      <c r="CJ1580" s="7"/>
      <c r="CK1580" s="7"/>
      <c r="CL1580" s="7"/>
      <c r="CM1580" s="7"/>
      <c r="CN1580" s="7"/>
      <c r="CO1580" s="7"/>
      <c r="CP1580" s="7"/>
      <c r="CQ1580" s="7"/>
      <c r="CR1580" s="7"/>
      <c r="CS1580" s="7"/>
      <c r="CT1580" s="7"/>
      <c r="CU1580" s="7"/>
      <c r="CV1580" s="7"/>
      <c r="CW1580" s="7"/>
      <c r="CX1580" s="7"/>
      <c r="CY1580" s="7"/>
      <c r="CZ1580" s="7"/>
      <c r="DA1580" s="7"/>
      <c r="DB1580" s="7"/>
    </row>
    <row r="1581" spans="22:106"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  <c r="AW1581" s="7"/>
      <c r="AX1581" s="7"/>
      <c r="AY1581" s="7"/>
      <c r="AZ1581" s="7"/>
      <c r="BA1581" s="7"/>
      <c r="BB1581" s="7"/>
      <c r="BC1581" s="7"/>
      <c r="BD1581" s="7"/>
      <c r="BE1581" s="7"/>
      <c r="BF1581" s="7"/>
      <c r="BG1581" s="7"/>
      <c r="BH1581" s="7"/>
      <c r="BI1581" s="7"/>
      <c r="BJ1581" s="7"/>
      <c r="BK1581" s="7"/>
      <c r="BL1581" s="7"/>
      <c r="BM1581" s="7"/>
      <c r="BN1581" s="7"/>
      <c r="BO1581" s="7"/>
      <c r="BP1581" s="7"/>
      <c r="BQ1581" s="7"/>
      <c r="BR1581" s="7"/>
      <c r="BS1581" s="7"/>
      <c r="BT1581" s="7"/>
      <c r="BU1581" s="7"/>
      <c r="BV1581" s="7"/>
      <c r="BW1581" s="7"/>
      <c r="BX1581" s="7"/>
      <c r="BY1581" s="7"/>
      <c r="BZ1581" s="7"/>
      <c r="CA1581" s="7"/>
      <c r="CB1581" s="7"/>
      <c r="CC1581" s="7"/>
      <c r="CD1581" s="7"/>
      <c r="CE1581" s="7"/>
      <c r="CF1581" s="7"/>
      <c r="CG1581" s="7"/>
      <c r="CH1581" s="7"/>
      <c r="CI1581" s="7"/>
      <c r="CJ1581" s="7"/>
      <c r="CK1581" s="7"/>
      <c r="CL1581" s="7"/>
      <c r="CM1581" s="7"/>
      <c r="CN1581" s="7"/>
      <c r="CO1581" s="7"/>
      <c r="CP1581" s="7"/>
      <c r="CQ1581" s="7"/>
      <c r="CR1581" s="7"/>
      <c r="CS1581" s="7"/>
      <c r="CT1581" s="7"/>
      <c r="CU1581" s="7"/>
      <c r="CV1581" s="7"/>
      <c r="CW1581" s="7"/>
      <c r="CX1581" s="7"/>
      <c r="CY1581" s="7"/>
      <c r="CZ1581" s="7"/>
      <c r="DA1581" s="7"/>
      <c r="DB1581" s="7"/>
    </row>
    <row r="1582" spans="22:106"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  <c r="AW1582" s="7"/>
      <c r="AX1582" s="7"/>
      <c r="AY1582" s="7"/>
      <c r="AZ1582" s="7"/>
      <c r="BA1582" s="7"/>
      <c r="BB1582" s="7"/>
      <c r="BC1582" s="7"/>
      <c r="BD1582" s="7"/>
      <c r="BE1582" s="7"/>
      <c r="BF1582" s="7"/>
      <c r="BG1582" s="7"/>
      <c r="BH1582" s="7"/>
      <c r="BI1582" s="7"/>
      <c r="BJ1582" s="7"/>
      <c r="BK1582" s="7"/>
      <c r="BL1582" s="7"/>
      <c r="BM1582" s="7"/>
      <c r="BN1582" s="7"/>
      <c r="BO1582" s="7"/>
      <c r="BP1582" s="7"/>
      <c r="BQ1582" s="7"/>
      <c r="BR1582" s="7"/>
      <c r="BS1582" s="7"/>
      <c r="BT1582" s="7"/>
      <c r="BU1582" s="7"/>
      <c r="BV1582" s="7"/>
      <c r="BW1582" s="7"/>
      <c r="BX1582" s="7"/>
      <c r="BY1582" s="7"/>
      <c r="BZ1582" s="7"/>
      <c r="CA1582" s="7"/>
      <c r="CB1582" s="7"/>
      <c r="CC1582" s="7"/>
      <c r="CD1582" s="7"/>
      <c r="CE1582" s="7"/>
      <c r="CF1582" s="7"/>
      <c r="CG1582" s="7"/>
      <c r="CH1582" s="7"/>
      <c r="CI1582" s="7"/>
      <c r="CJ1582" s="7"/>
      <c r="CK1582" s="7"/>
      <c r="CL1582" s="7"/>
      <c r="CM1582" s="7"/>
      <c r="CN1582" s="7"/>
      <c r="CO1582" s="7"/>
      <c r="CP1582" s="7"/>
      <c r="CQ1582" s="7"/>
      <c r="CR1582" s="7"/>
      <c r="CS1582" s="7"/>
      <c r="CT1582" s="7"/>
      <c r="CU1582" s="7"/>
      <c r="CV1582" s="7"/>
      <c r="CW1582" s="7"/>
      <c r="CX1582" s="7"/>
      <c r="CY1582" s="7"/>
      <c r="CZ1582" s="7"/>
      <c r="DA1582" s="7"/>
      <c r="DB1582" s="7"/>
    </row>
    <row r="1583" spans="22:106"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  <c r="AW1583" s="7"/>
      <c r="AX1583" s="7"/>
      <c r="AY1583" s="7"/>
      <c r="AZ1583" s="7"/>
      <c r="BA1583" s="7"/>
      <c r="BB1583" s="7"/>
      <c r="BC1583" s="7"/>
      <c r="BD1583" s="7"/>
      <c r="BE1583" s="7"/>
      <c r="BF1583" s="7"/>
      <c r="BG1583" s="7"/>
      <c r="BH1583" s="7"/>
      <c r="BI1583" s="7"/>
      <c r="BJ1583" s="7"/>
      <c r="BK1583" s="7"/>
      <c r="BL1583" s="7"/>
      <c r="BM1583" s="7"/>
      <c r="BN1583" s="7"/>
      <c r="BO1583" s="7"/>
      <c r="BP1583" s="7"/>
      <c r="BQ1583" s="7"/>
      <c r="BR1583" s="7"/>
      <c r="BS1583" s="7"/>
      <c r="BT1583" s="7"/>
      <c r="BU1583" s="7"/>
      <c r="BV1583" s="7"/>
      <c r="BW1583" s="7"/>
      <c r="BX1583" s="7"/>
      <c r="BY1583" s="7"/>
      <c r="BZ1583" s="7"/>
      <c r="CA1583" s="7"/>
      <c r="CB1583" s="7"/>
      <c r="CC1583" s="7"/>
      <c r="CD1583" s="7"/>
      <c r="CE1583" s="7"/>
      <c r="CF1583" s="7"/>
      <c r="CG1583" s="7"/>
      <c r="CH1583" s="7"/>
      <c r="CI1583" s="7"/>
      <c r="CJ1583" s="7"/>
      <c r="CK1583" s="7"/>
      <c r="CL1583" s="7"/>
      <c r="CM1583" s="7"/>
      <c r="CN1583" s="7"/>
      <c r="CO1583" s="7"/>
      <c r="CP1583" s="7"/>
      <c r="CQ1583" s="7"/>
      <c r="CR1583" s="7"/>
      <c r="CS1583" s="7"/>
      <c r="CT1583" s="7"/>
      <c r="CU1583" s="7"/>
      <c r="CV1583" s="7"/>
      <c r="CW1583" s="7"/>
      <c r="CX1583" s="7"/>
      <c r="CY1583" s="7"/>
      <c r="CZ1583" s="7"/>
      <c r="DA1583" s="7"/>
      <c r="DB1583" s="7"/>
    </row>
    <row r="1584" spans="22:106"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  <c r="AW1584" s="7"/>
      <c r="AX1584" s="7"/>
      <c r="AY1584" s="7"/>
      <c r="AZ1584" s="7"/>
      <c r="BA1584" s="7"/>
      <c r="BB1584" s="7"/>
      <c r="BC1584" s="7"/>
      <c r="BD1584" s="7"/>
      <c r="BE1584" s="7"/>
      <c r="BF1584" s="7"/>
      <c r="BG1584" s="7"/>
      <c r="BH1584" s="7"/>
      <c r="BI1584" s="7"/>
      <c r="BJ1584" s="7"/>
      <c r="BK1584" s="7"/>
      <c r="BL1584" s="7"/>
      <c r="BM1584" s="7"/>
      <c r="BN1584" s="7"/>
      <c r="BO1584" s="7"/>
      <c r="BP1584" s="7"/>
      <c r="BQ1584" s="7"/>
      <c r="BR1584" s="7"/>
      <c r="BS1584" s="7"/>
      <c r="BT1584" s="7"/>
      <c r="BU1584" s="7"/>
      <c r="BV1584" s="7"/>
      <c r="BW1584" s="7"/>
      <c r="BX1584" s="7"/>
      <c r="BY1584" s="7"/>
      <c r="BZ1584" s="7"/>
      <c r="CA1584" s="7"/>
      <c r="CB1584" s="7"/>
      <c r="CC1584" s="7"/>
      <c r="CD1584" s="7"/>
      <c r="CE1584" s="7"/>
      <c r="CF1584" s="7"/>
      <c r="CG1584" s="7"/>
      <c r="CH1584" s="7"/>
      <c r="CI1584" s="7"/>
      <c r="CJ1584" s="7"/>
      <c r="CK1584" s="7"/>
      <c r="CL1584" s="7"/>
      <c r="CM1584" s="7"/>
      <c r="CN1584" s="7"/>
      <c r="CO1584" s="7"/>
      <c r="CP1584" s="7"/>
      <c r="CQ1584" s="7"/>
      <c r="CR1584" s="7"/>
      <c r="CS1584" s="7"/>
      <c r="CT1584" s="7"/>
      <c r="CU1584" s="7"/>
      <c r="CV1584" s="7"/>
      <c r="CW1584" s="7"/>
      <c r="CX1584" s="7"/>
      <c r="CY1584" s="7"/>
      <c r="CZ1584" s="7"/>
      <c r="DA1584" s="7"/>
      <c r="DB1584" s="7"/>
    </row>
    <row r="1585" spans="22:106"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  <c r="AW1585" s="7"/>
      <c r="AX1585" s="7"/>
      <c r="AY1585" s="7"/>
      <c r="AZ1585" s="7"/>
      <c r="BA1585" s="7"/>
      <c r="BB1585" s="7"/>
      <c r="BC1585" s="7"/>
      <c r="BD1585" s="7"/>
      <c r="BE1585" s="7"/>
      <c r="BF1585" s="7"/>
      <c r="BG1585" s="7"/>
      <c r="BH1585" s="7"/>
      <c r="BI1585" s="7"/>
      <c r="BJ1585" s="7"/>
      <c r="BK1585" s="7"/>
      <c r="BL1585" s="7"/>
      <c r="BM1585" s="7"/>
      <c r="BN1585" s="7"/>
      <c r="BO1585" s="7"/>
      <c r="BP1585" s="7"/>
      <c r="BQ1585" s="7"/>
      <c r="BR1585" s="7"/>
      <c r="BS1585" s="7"/>
      <c r="BT1585" s="7"/>
      <c r="BU1585" s="7"/>
      <c r="BV1585" s="7"/>
      <c r="BW1585" s="7"/>
      <c r="BX1585" s="7"/>
      <c r="BY1585" s="7"/>
      <c r="BZ1585" s="7"/>
      <c r="CA1585" s="7"/>
      <c r="CB1585" s="7"/>
      <c r="CC1585" s="7"/>
      <c r="CD1585" s="7"/>
      <c r="CE1585" s="7"/>
      <c r="CF1585" s="7"/>
      <c r="CG1585" s="7"/>
      <c r="CH1585" s="7"/>
      <c r="CI1585" s="7"/>
      <c r="CJ1585" s="7"/>
      <c r="CK1585" s="7"/>
      <c r="CL1585" s="7"/>
      <c r="CM1585" s="7"/>
      <c r="CN1585" s="7"/>
      <c r="CO1585" s="7"/>
      <c r="CP1585" s="7"/>
      <c r="CQ1585" s="7"/>
      <c r="CR1585" s="7"/>
      <c r="CS1585" s="7"/>
      <c r="CT1585" s="7"/>
      <c r="CU1585" s="7"/>
      <c r="CV1585" s="7"/>
      <c r="CW1585" s="7"/>
      <c r="CX1585" s="7"/>
      <c r="CY1585" s="7"/>
      <c r="CZ1585" s="7"/>
      <c r="DA1585" s="7"/>
      <c r="DB1585" s="7"/>
    </row>
    <row r="1586" spans="22:106"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  <c r="AW1586" s="7"/>
      <c r="AX1586" s="7"/>
      <c r="AY1586" s="7"/>
      <c r="AZ1586" s="7"/>
      <c r="BA1586" s="7"/>
      <c r="BB1586" s="7"/>
      <c r="BC1586" s="7"/>
      <c r="BD1586" s="7"/>
      <c r="BE1586" s="7"/>
      <c r="BF1586" s="7"/>
      <c r="BG1586" s="7"/>
      <c r="BH1586" s="7"/>
      <c r="BI1586" s="7"/>
      <c r="BJ1586" s="7"/>
      <c r="BK1586" s="7"/>
      <c r="BL1586" s="7"/>
      <c r="BM1586" s="7"/>
      <c r="BN1586" s="7"/>
      <c r="BO1586" s="7"/>
      <c r="BP1586" s="7"/>
      <c r="BQ1586" s="7"/>
      <c r="BR1586" s="7"/>
      <c r="BS1586" s="7"/>
      <c r="BT1586" s="7"/>
      <c r="BU1586" s="7"/>
      <c r="BV1586" s="7"/>
      <c r="BW1586" s="7"/>
      <c r="BX1586" s="7"/>
      <c r="BY1586" s="7"/>
      <c r="BZ1586" s="7"/>
      <c r="CA1586" s="7"/>
      <c r="CB1586" s="7"/>
      <c r="CC1586" s="7"/>
      <c r="CD1586" s="7"/>
      <c r="CE1586" s="7"/>
      <c r="CF1586" s="7"/>
      <c r="CG1586" s="7"/>
      <c r="CH1586" s="7"/>
      <c r="CI1586" s="7"/>
      <c r="CJ1586" s="7"/>
      <c r="CK1586" s="7"/>
      <c r="CL1586" s="7"/>
      <c r="CM1586" s="7"/>
      <c r="CN1586" s="7"/>
      <c r="CO1586" s="7"/>
      <c r="CP1586" s="7"/>
      <c r="CQ1586" s="7"/>
      <c r="CR1586" s="7"/>
      <c r="CS1586" s="7"/>
      <c r="CT1586" s="7"/>
      <c r="CU1586" s="7"/>
      <c r="CV1586" s="7"/>
      <c r="CW1586" s="7"/>
      <c r="CX1586" s="7"/>
      <c r="CY1586" s="7"/>
      <c r="CZ1586" s="7"/>
      <c r="DA1586" s="7"/>
      <c r="DB1586" s="7"/>
    </row>
    <row r="1587" spans="22:106"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  <c r="AW1587" s="7"/>
      <c r="AX1587" s="7"/>
      <c r="AY1587" s="7"/>
      <c r="AZ1587" s="7"/>
      <c r="BA1587" s="7"/>
      <c r="BB1587" s="7"/>
      <c r="BC1587" s="7"/>
      <c r="BD1587" s="7"/>
      <c r="BE1587" s="7"/>
      <c r="BF1587" s="7"/>
      <c r="BG1587" s="7"/>
      <c r="BH1587" s="7"/>
      <c r="BI1587" s="7"/>
      <c r="BJ1587" s="7"/>
      <c r="BK1587" s="7"/>
      <c r="BL1587" s="7"/>
      <c r="BM1587" s="7"/>
      <c r="BN1587" s="7"/>
      <c r="BO1587" s="7"/>
      <c r="BP1587" s="7"/>
      <c r="BQ1587" s="7"/>
      <c r="BR1587" s="7"/>
      <c r="BS1587" s="7"/>
      <c r="BT1587" s="7"/>
      <c r="BU1587" s="7"/>
      <c r="BV1587" s="7"/>
      <c r="BW1587" s="7"/>
      <c r="BX1587" s="7"/>
      <c r="BY1587" s="7"/>
      <c r="BZ1587" s="7"/>
      <c r="CA1587" s="7"/>
      <c r="CB1587" s="7"/>
      <c r="CC1587" s="7"/>
      <c r="CD1587" s="7"/>
      <c r="CE1587" s="7"/>
      <c r="CF1587" s="7"/>
      <c r="CG1587" s="7"/>
      <c r="CH1587" s="7"/>
      <c r="CI1587" s="7"/>
      <c r="CJ1587" s="7"/>
      <c r="CK1587" s="7"/>
      <c r="CL1587" s="7"/>
      <c r="CM1587" s="7"/>
      <c r="CN1587" s="7"/>
      <c r="CO1587" s="7"/>
      <c r="CP1587" s="7"/>
      <c r="CQ1587" s="7"/>
      <c r="CR1587" s="7"/>
      <c r="CS1587" s="7"/>
      <c r="CT1587" s="7"/>
      <c r="CU1587" s="7"/>
      <c r="CV1587" s="7"/>
      <c r="CW1587" s="7"/>
      <c r="CX1587" s="7"/>
      <c r="CY1587" s="7"/>
      <c r="CZ1587" s="7"/>
      <c r="DA1587" s="7"/>
      <c r="DB1587" s="7"/>
    </row>
    <row r="1588" spans="22:106"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  <c r="AW1588" s="7"/>
      <c r="AX1588" s="7"/>
      <c r="AY1588" s="7"/>
      <c r="AZ1588" s="7"/>
      <c r="BA1588" s="7"/>
      <c r="BB1588" s="7"/>
      <c r="BC1588" s="7"/>
      <c r="BD1588" s="7"/>
      <c r="BE1588" s="7"/>
      <c r="BF1588" s="7"/>
      <c r="BG1588" s="7"/>
      <c r="BH1588" s="7"/>
      <c r="BI1588" s="7"/>
      <c r="BJ1588" s="7"/>
      <c r="BK1588" s="7"/>
      <c r="BL1588" s="7"/>
      <c r="BM1588" s="7"/>
      <c r="BN1588" s="7"/>
      <c r="BO1588" s="7"/>
      <c r="BP1588" s="7"/>
      <c r="BQ1588" s="7"/>
      <c r="BR1588" s="7"/>
      <c r="BS1588" s="7"/>
      <c r="BT1588" s="7"/>
      <c r="BU1588" s="7"/>
      <c r="BV1588" s="7"/>
      <c r="BW1588" s="7"/>
      <c r="BX1588" s="7"/>
      <c r="BY1588" s="7"/>
      <c r="BZ1588" s="7"/>
      <c r="CA1588" s="7"/>
      <c r="CB1588" s="7"/>
      <c r="CC1588" s="7"/>
      <c r="CD1588" s="7"/>
      <c r="CE1588" s="7"/>
      <c r="CF1588" s="7"/>
      <c r="CG1588" s="7"/>
      <c r="CH1588" s="7"/>
      <c r="CI1588" s="7"/>
      <c r="CJ1588" s="7"/>
      <c r="CK1588" s="7"/>
      <c r="CL1588" s="7"/>
      <c r="CM1588" s="7"/>
      <c r="CN1588" s="7"/>
      <c r="CO1588" s="7"/>
      <c r="CP1588" s="7"/>
      <c r="CQ1588" s="7"/>
      <c r="CR1588" s="7"/>
      <c r="CS1588" s="7"/>
      <c r="CT1588" s="7"/>
      <c r="CU1588" s="7"/>
      <c r="CV1588" s="7"/>
      <c r="CW1588" s="7"/>
      <c r="CX1588" s="7"/>
      <c r="CY1588" s="7"/>
      <c r="CZ1588" s="7"/>
      <c r="DA1588" s="7"/>
      <c r="DB1588" s="7"/>
    </row>
    <row r="1589" spans="22:106"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  <c r="AW1589" s="7"/>
      <c r="AX1589" s="7"/>
      <c r="AY1589" s="7"/>
      <c r="AZ1589" s="7"/>
      <c r="BA1589" s="7"/>
      <c r="BB1589" s="7"/>
      <c r="BC1589" s="7"/>
      <c r="BD1589" s="7"/>
      <c r="BE1589" s="7"/>
      <c r="BF1589" s="7"/>
      <c r="BG1589" s="7"/>
      <c r="BH1589" s="7"/>
      <c r="BI1589" s="7"/>
      <c r="BJ1589" s="7"/>
      <c r="BK1589" s="7"/>
      <c r="BL1589" s="7"/>
      <c r="BM1589" s="7"/>
      <c r="BN1589" s="7"/>
      <c r="BO1589" s="7"/>
      <c r="BP1589" s="7"/>
      <c r="BQ1589" s="7"/>
      <c r="BR1589" s="7"/>
      <c r="BS1589" s="7"/>
      <c r="BT1589" s="7"/>
      <c r="BU1589" s="7"/>
      <c r="BV1589" s="7"/>
      <c r="BW1589" s="7"/>
      <c r="BX1589" s="7"/>
      <c r="BY1589" s="7"/>
      <c r="BZ1589" s="7"/>
      <c r="CA1589" s="7"/>
      <c r="CB1589" s="7"/>
      <c r="CC1589" s="7"/>
      <c r="CD1589" s="7"/>
      <c r="CE1589" s="7"/>
      <c r="CF1589" s="7"/>
      <c r="CG1589" s="7"/>
      <c r="CH1589" s="7"/>
      <c r="CI1589" s="7"/>
      <c r="CJ1589" s="7"/>
      <c r="CK1589" s="7"/>
      <c r="CL1589" s="7"/>
      <c r="CM1589" s="7"/>
      <c r="CN1589" s="7"/>
      <c r="CO1589" s="7"/>
      <c r="CP1589" s="7"/>
      <c r="CQ1589" s="7"/>
      <c r="CR1589" s="7"/>
      <c r="CS1589" s="7"/>
      <c r="CT1589" s="7"/>
      <c r="CU1589" s="7"/>
      <c r="CV1589" s="7"/>
      <c r="CW1589" s="7"/>
      <c r="CX1589" s="7"/>
      <c r="CY1589" s="7"/>
      <c r="CZ1589" s="7"/>
      <c r="DA1589" s="7"/>
      <c r="DB1589" s="7"/>
    </row>
    <row r="1590" spans="22:106"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  <c r="AW1590" s="7"/>
      <c r="AX1590" s="7"/>
      <c r="AY1590" s="7"/>
      <c r="AZ1590" s="7"/>
      <c r="BA1590" s="7"/>
      <c r="BB1590" s="7"/>
      <c r="BC1590" s="7"/>
      <c r="BD1590" s="7"/>
      <c r="BE1590" s="7"/>
      <c r="BF1590" s="7"/>
      <c r="BG1590" s="7"/>
      <c r="BH1590" s="7"/>
      <c r="BI1590" s="7"/>
      <c r="BJ1590" s="7"/>
      <c r="BK1590" s="7"/>
      <c r="BL1590" s="7"/>
      <c r="BM1590" s="7"/>
      <c r="BN1590" s="7"/>
      <c r="BO1590" s="7"/>
      <c r="BP1590" s="7"/>
      <c r="BQ1590" s="7"/>
      <c r="BR1590" s="7"/>
      <c r="BS1590" s="7"/>
      <c r="BT1590" s="7"/>
      <c r="BU1590" s="7"/>
      <c r="BV1590" s="7"/>
      <c r="BW1590" s="7"/>
      <c r="BX1590" s="7"/>
      <c r="BY1590" s="7"/>
      <c r="BZ1590" s="7"/>
      <c r="CA1590" s="7"/>
      <c r="CB1590" s="7"/>
      <c r="CC1590" s="7"/>
      <c r="CD1590" s="7"/>
      <c r="CE1590" s="7"/>
      <c r="CF1590" s="7"/>
      <c r="CG1590" s="7"/>
      <c r="CH1590" s="7"/>
      <c r="CI1590" s="7"/>
      <c r="CJ1590" s="7"/>
      <c r="CK1590" s="7"/>
      <c r="CL1590" s="7"/>
      <c r="CM1590" s="7"/>
      <c r="CN1590" s="7"/>
      <c r="CO1590" s="7"/>
      <c r="CP1590" s="7"/>
      <c r="CQ1590" s="7"/>
      <c r="CR1590" s="7"/>
      <c r="CS1590" s="7"/>
      <c r="CT1590" s="7"/>
      <c r="CU1590" s="7"/>
      <c r="CV1590" s="7"/>
      <c r="CW1590" s="7"/>
      <c r="CX1590" s="7"/>
      <c r="CY1590" s="7"/>
      <c r="CZ1590" s="7"/>
      <c r="DA1590" s="7"/>
      <c r="DB1590" s="7"/>
    </row>
    <row r="1591" spans="22:106"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  <c r="AW1591" s="7"/>
      <c r="AX1591" s="7"/>
      <c r="AY1591" s="7"/>
      <c r="AZ1591" s="7"/>
      <c r="BA1591" s="7"/>
      <c r="BB1591" s="7"/>
      <c r="BC1591" s="7"/>
      <c r="BD1591" s="7"/>
      <c r="BE1591" s="7"/>
      <c r="BF1591" s="7"/>
      <c r="BG1591" s="7"/>
      <c r="BH1591" s="7"/>
      <c r="BI1591" s="7"/>
      <c r="BJ1591" s="7"/>
      <c r="BK1591" s="7"/>
      <c r="BL1591" s="7"/>
      <c r="BM1591" s="7"/>
      <c r="BN1591" s="7"/>
      <c r="BO1591" s="7"/>
      <c r="BP1591" s="7"/>
      <c r="BQ1591" s="7"/>
      <c r="BR1591" s="7"/>
      <c r="BS1591" s="7"/>
      <c r="BT1591" s="7"/>
      <c r="BU1591" s="7"/>
      <c r="BV1591" s="7"/>
      <c r="BW1591" s="7"/>
      <c r="BX1591" s="7"/>
      <c r="BY1591" s="7"/>
      <c r="BZ1591" s="7"/>
      <c r="CA1591" s="7"/>
      <c r="CB1591" s="7"/>
      <c r="CC1591" s="7"/>
      <c r="CD1591" s="7"/>
      <c r="CE1591" s="7"/>
      <c r="CF1591" s="7"/>
      <c r="CG1591" s="7"/>
      <c r="CH1591" s="7"/>
      <c r="CI1591" s="7"/>
      <c r="CJ1591" s="7"/>
      <c r="CK1591" s="7"/>
      <c r="CL1591" s="7"/>
      <c r="CM1591" s="7"/>
      <c r="CN1591" s="7"/>
      <c r="CO1591" s="7"/>
      <c r="CP1591" s="7"/>
      <c r="CQ1591" s="7"/>
      <c r="CR1591" s="7"/>
      <c r="CS1591" s="7"/>
      <c r="CT1591" s="7"/>
      <c r="CU1591" s="7"/>
      <c r="CV1591" s="7"/>
      <c r="CW1591" s="7"/>
      <c r="CX1591" s="7"/>
      <c r="CY1591" s="7"/>
      <c r="CZ1591" s="7"/>
      <c r="DA1591" s="7"/>
      <c r="DB1591" s="7"/>
    </row>
    <row r="1592" spans="22:106"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  <c r="AW1592" s="7"/>
      <c r="AX1592" s="7"/>
      <c r="AY1592" s="7"/>
      <c r="AZ1592" s="7"/>
      <c r="BA1592" s="7"/>
      <c r="BB1592" s="7"/>
      <c r="BC1592" s="7"/>
      <c r="BD1592" s="7"/>
      <c r="BE1592" s="7"/>
      <c r="BF1592" s="7"/>
      <c r="BG1592" s="7"/>
      <c r="BH1592" s="7"/>
      <c r="BI1592" s="7"/>
      <c r="BJ1592" s="7"/>
      <c r="BK1592" s="7"/>
      <c r="BL1592" s="7"/>
      <c r="BM1592" s="7"/>
      <c r="BN1592" s="7"/>
      <c r="BO1592" s="7"/>
      <c r="BP1592" s="7"/>
      <c r="BQ1592" s="7"/>
      <c r="BR1592" s="7"/>
      <c r="BS1592" s="7"/>
      <c r="BT1592" s="7"/>
      <c r="BU1592" s="7"/>
      <c r="BV1592" s="7"/>
      <c r="BW1592" s="7"/>
      <c r="BX1592" s="7"/>
      <c r="BY1592" s="7"/>
      <c r="BZ1592" s="7"/>
      <c r="CA1592" s="7"/>
      <c r="CB1592" s="7"/>
      <c r="CC1592" s="7"/>
      <c r="CD1592" s="7"/>
      <c r="CE1592" s="7"/>
      <c r="CF1592" s="7"/>
      <c r="CG1592" s="7"/>
      <c r="CH1592" s="7"/>
      <c r="CI1592" s="7"/>
      <c r="CJ1592" s="7"/>
      <c r="CK1592" s="7"/>
      <c r="CL1592" s="7"/>
      <c r="CM1592" s="7"/>
      <c r="CN1592" s="7"/>
      <c r="CO1592" s="7"/>
      <c r="CP1592" s="7"/>
      <c r="CQ1592" s="7"/>
      <c r="CR1592" s="7"/>
      <c r="CS1592" s="7"/>
      <c r="CT1592" s="7"/>
      <c r="CU1592" s="7"/>
      <c r="CV1592" s="7"/>
      <c r="CW1592" s="7"/>
      <c r="CX1592" s="7"/>
      <c r="CY1592" s="7"/>
      <c r="CZ1592" s="7"/>
      <c r="DA1592" s="7"/>
      <c r="DB1592" s="7"/>
    </row>
    <row r="1593" spans="22:106"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  <c r="AW1593" s="7"/>
      <c r="AX1593" s="7"/>
      <c r="AY1593" s="7"/>
      <c r="AZ1593" s="7"/>
      <c r="BA1593" s="7"/>
      <c r="BB1593" s="7"/>
      <c r="BC1593" s="7"/>
      <c r="BD1593" s="7"/>
      <c r="BE1593" s="7"/>
      <c r="BF1593" s="7"/>
      <c r="BG1593" s="7"/>
      <c r="BH1593" s="7"/>
      <c r="BI1593" s="7"/>
      <c r="BJ1593" s="7"/>
      <c r="BK1593" s="7"/>
      <c r="BL1593" s="7"/>
      <c r="BM1593" s="7"/>
      <c r="BN1593" s="7"/>
      <c r="BO1593" s="7"/>
      <c r="BP1593" s="7"/>
      <c r="BQ1593" s="7"/>
      <c r="BR1593" s="7"/>
      <c r="BS1593" s="7"/>
      <c r="BT1593" s="7"/>
      <c r="BU1593" s="7"/>
      <c r="BV1593" s="7"/>
      <c r="BW1593" s="7"/>
      <c r="BX1593" s="7"/>
      <c r="BY1593" s="7"/>
      <c r="BZ1593" s="7"/>
      <c r="CA1593" s="7"/>
      <c r="CB1593" s="7"/>
      <c r="CC1593" s="7"/>
      <c r="CD1593" s="7"/>
      <c r="CE1593" s="7"/>
      <c r="CF1593" s="7"/>
      <c r="CG1593" s="7"/>
      <c r="CH1593" s="7"/>
      <c r="CI1593" s="7"/>
      <c r="CJ1593" s="7"/>
      <c r="CK1593" s="7"/>
      <c r="CL1593" s="7"/>
      <c r="CM1593" s="7"/>
      <c r="CN1593" s="7"/>
      <c r="CO1593" s="7"/>
      <c r="CP1593" s="7"/>
      <c r="CQ1593" s="7"/>
      <c r="CR1593" s="7"/>
      <c r="CS1593" s="7"/>
      <c r="CT1593" s="7"/>
      <c r="CU1593" s="7"/>
      <c r="CV1593" s="7"/>
      <c r="CW1593" s="7"/>
      <c r="CX1593" s="7"/>
      <c r="CY1593" s="7"/>
      <c r="CZ1593" s="7"/>
      <c r="DA1593" s="7"/>
      <c r="DB1593" s="7"/>
    </row>
    <row r="1594" spans="22:106"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  <c r="AW1594" s="7"/>
      <c r="AX1594" s="7"/>
      <c r="AY1594" s="7"/>
      <c r="AZ1594" s="7"/>
      <c r="BA1594" s="7"/>
      <c r="BB1594" s="7"/>
      <c r="BC1594" s="7"/>
      <c r="BD1594" s="7"/>
      <c r="BE1594" s="7"/>
      <c r="BF1594" s="7"/>
      <c r="BG1594" s="7"/>
      <c r="BH1594" s="7"/>
      <c r="BI1594" s="7"/>
      <c r="BJ1594" s="7"/>
      <c r="BK1594" s="7"/>
      <c r="BL1594" s="7"/>
      <c r="BM1594" s="7"/>
      <c r="BN1594" s="7"/>
      <c r="BO1594" s="7"/>
      <c r="BP1594" s="7"/>
      <c r="BQ1594" s="7"/>
      <c r="BR1594" s="7"/>
      <c r="BS1594" s="7"/>
      <c r="BT1594" s="7"/>
      <c r="BU1594" s="7"/>
      <c r="BV1594" s="7"/>
      <c r="BW1594" s="7"/>
      <c r="BX1594" s="7"/>
      <c r="BY1594" s="7"/>
      <c r="BZ1594" s="7"/>
      <c r="CA1594" s="7"/>
      <c r="CB1594" s="7"/>
      <c r="CC1594" s="7"/>
      <c r="CD1594" s="7"/>
      <c r="CE1594" s="7"/>
      <c r="CF1594" s="7"/>
      <c r="CG1594" s="7"/>
      <c r="CH1594" s="7"/>
      <c r="CI1594" s="7"/>
      <c r="CJ1594" s="7"/>
      <c r="CK1594" s="7"/>
      <c r="CL1594" s="7"/>
      <c r="CM1594" s="7"/>
      <c r="CN1594" s="7"/>
      <c r="CO1594" s="7"/>
      <c r="CP1594" s="7"/>
      <c r="CQ1594" s="7"/>
      <c r="CR1594" s="7"/>
      <c r="CS1594" s="7"/>
      <c r="CT1594" s="7"/>
      <c r="CU1594" s="7"/>
      <c r="CV1594" s="7"/>
      <c r="CW1594" s="7"/>
      <c r="CX1594" s="7"/>
      <c r="CY1594" s="7"/>
      <c r="CZ1594" s="7"/>
      <c r="DA1594" s="7"/>
      <c r="DB1594" s="7"/>
    </row>
    <row r="1595" spans="22:106"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  <c r="AW1595" s="7"/>
      <c r="AX1595" s="7"/>
      <c r="AY1595" s="7"/>
      <c r="AZ1595" s="7"/>
      <c r="BA1595" s="7"/>
      <c r="BB1595" s="7"/>
      <c r="BC1595" s="7"/>
      <c r="BD1595" s="7"/>
      <c r="BE1595" s="7"/>
      <c r="BF1595" s="7"/>
      <c r="BG1595" s="7"/>
      <c r="BH1595" s="7"/>
      <c r="BI1595" s="7"/>
      <c r="BJ1595" s="7"/>
      <c r="BK1595" s="7"/>
      <c r="BL1595" s="7"/>
      <c r="BM1595" s="7"/>
      <c r="BN1595" s="7"/>
      <c r="BO1595" s="7"/>
      <c r="BP1595" s="7"/>
      <c r="BQ1595" s="7"/>
      <c r="BR1595" s="7"/>
      <c r="BS1595" s="7"/>
      <c r="BT1595" s="7"/>
      <c r="BU1595" s="7"/>
      <c r="BV1595" s="7"/>
      <c r="BW1595" s="7"/>
      <c r="BX1595" s="7"/>
      <c r="BY1595" s="7"/>
      <c r="BZ1595" s="7"/>
      <c r="CA1595" s="7"/>
      <c r="CB1595" s="7"/>
      <c r="CC1595" s="7"/>
      <c r="CD1595" s="7"/>
      <c r="CE1595" s="7"/>
      <c r="CF1595" s="7"/>
      <c r="CG1595" s="7"/>
      <c r="CH1595" s="7"/>
      <c r="CI1595" s="7"/>
      <c r="CJ1595" s="7"/>
      <c r="CK1595" s="7"/>
      <c r="CL1595" s="7"/>
      <c r="CM1595" s="7"/>
      <c r="CN1595" s="7"/>
      <c r="CO1595" s="7"/>
      <c r="CP1595" s="7"/>
      <c r="CQ1595" s="7"/>
      <c r="CR1595" s="7"/>
      <c r="CS1595" s="7"/>
      <c r="CT1595" s="7"/>
      <c r="CU1595" s="7"/>
      <c r="CV1595" s="7"/>
      <c r="CW1595" s="7"/>
      <c r="CX1595" s="7"/>
      <c r="CY1595" s="7"/>
      <c r="CZ1595" s="7"/>
      <c r="DA1595" s="7"/>
      <c r="DB1595" s="7"/>
    </row>
    <row r="1596" spans="22:106"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  <c r="AW1596" s="7"/>
      <c r="AX1596" s="7"/>
      <c r="AY1596" s="7"/>
      <c r="AZ1596" s="7"/>
      <c r="BA1596" s="7"/>
      <c r="BB1596" s="7"/>
      <c r="BC1596" s="7"/>
      <c r="BD1596" s="7"/>
      <c r="BE1596" s="7"/>
      <c r="BF1596" s="7"/>
      <c r="BG1596" s="7"/>
      <c r="BH1596" s="7"/>
      <c r="BI1596" s="7"/>
      <c r="BJ1596" s="7"/>
      <c r="BK1596" s="7"/>
      <c r="BL1596" s="7"/>
      <c r="BM1596" s="7"/>
      <c r="BN1596" s="7"/>
      <c r="BO1596" s="7"/>
      <c r="BP1596" s="7"/>
      <c r="BQ1596" s="7"/>
      <c r="BR1596" s="7"/>
      <c r="BS1596" s="7"/>
      <c r="BT1596" s="7"/>
      <c r="BU1596" s="7"/>
      <c r="BV1596" s="7"/>
      <c r="BW1596" s="7"/>
      <c r="BX1596" s="7"/>
      <c r="BY1596" s="7"/>
      <c r="BZ1596" s="7"/>
      <c r="CA1596" s="7"/>
      <c r="CB1596" s="7"/>
      <c r="CC1596" s="7"/>
      <c r="CD1596" s="7"/>
      <c r="CE1596" s="7"/>
      <c r="CF1596" s="7"/>
      <c r="CG1596" s="7"/>
      <c r="CH1596" s="7"/>
      <c r="CI1596" s="7"/>
      <c r="CJ1596" s="7"/>
      <c r="CK1596" s="7"/>
      <c r="CL1596" s="7"/>
      <c r="CM1596" s="7"/>
      <c r="CN1596" s="7"/>
      <c r="CO1596" s="7"/>
      <c r="CP1596" s="7"/>
      <c r="CQ1596" s="7"/>
      <c r="CR1596" s="7"/>
      <c r="CS1596" s="7"/>
      <c r="CT1596" s="7"/>
      <c r="CU1596" s="7"/>
      <c r="CV1596" s="7"/>
      <c r="CW1596" s="7"/>
      <c r="CX1596" s="7"/>
      <c r="CY1596" s="7"/>
      <c r="CZ1596" s="7"/>
      <c r="DA1596" s="7"/>
      <c r="DB1596" s="7"/>
    </row>
    <row r="1597" spans="22:106"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  <c r="AW1597" s="7"/>
      <c r="AX1597" s="7"/>
      <c r="AY1597" s="7"/>
      <c r="AZ1597" s="7"/>
      <c r="BA1597" s="7"/>
      <c r="BB1597" s="7"/>
      <c r="BC1597" s="7"/>
      <c r="BD1597" s="7"/>
      <c r="BE1597" s="7"/>
      <c r="BF1597" s="7"/>
      <c r="BG1597" s="7"/>
      <c r="BH1597" s="7"/>
      <c r="BI1597" s="7"/>
      <c r="BJ1597" s="7"/>
      <c r="BK1597" s="7"/>
      <c r="BL1597" s="7"/>
      <c r="BM1597" s="7"/>
      <c r="BN1597" s="7"/>
      <c r="BO1597" s="7"/>
      <c r="BP1597" s="7"/>
      <c r="BQ1597" s="7"/>
      <c r="BR1597" s="7"/>
      <c r="BS1597" s="7"/>
      <c r="BT1597" s="7"/>
      <c r="BU1597" s="7"/>
      <c r="BV1597" s="7"/>
      <c r="BW1597" s="7"/>
      <c r="BX1597" s="7"/>
      <c r="BY1597" s="7"/>
      <c r="BZ1597" s="7"/>
      <c r="CA1597" s="7"/>
      <c r="CB1597" s="7"/>
      <c r="CC1597" s="7"/>
      <c r="CD1597" s="7"/>
      <c r="CE1597" s="7"/>
      <c r="CF1597" s="7"/>
      <c r="CG1597" s="7"/>
      <c r="CH1597" s="7"/>
      <c r="CI1597" s="7"/>
      <c r="CJ1597" s="7"/>
      <c r="CK1597" s="7"/>
      <c r="CL1597" s="7"/>
      <c r="CM1597" s="7"/>
      <c r="CN1597" s="7"/>
      <c r="CO1597" s="7"/>
      <c r="CP1597" s="7"/>
      <c r="CQ1597" s="7"/>
      <c r="CR1597" s="7"/>
      <c r="CS1597" s="7"/>
      <c r="CT1597" s="7"/>
      <c r="CU1597" s="7"/>
      <c r="CV1597" s="7"/>
      <c r="CW1597" s="7"/>
      <c r="CX1597" s="7"/>
      <c r="CY1597" s="7"/>
      <c r="CZ1597" s="7"/>
      <c r="DA1597" s="7"/>
      <c r="DB1597" s="7"/>
    </row>
    <row r="1598" spans="22:106"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  <c r="AW1598" s="7"/>
      <c r="AX1598" s="7"/>
      <c r="AY1598" s="7"/>
      <c r="AZ1598" s="7"/>
      <c r="BA1598" s="7"/>
      <c r="BB1598" s="7"/>
      <c r="BC1598" s="7"/>
      <c r="BD1598" s="7"/>
      <c r="BE1598" s="7"/>
      <c r="BF1598" s="7"/>
      <c r="BG1598" s="7"/>
      <c r="BH1598" s="7"/>
      <c r="BI1598" s="7"/>
      <c r="BJ1598" s="7"/>
      <c r="BK1598" s="7"/>
      <c r="BL1598" s="7"/>
      <c r="BM1598" s="7"/>
      <c r="BN1598" s="7"/>
      <c r="BO1598" s="7"/>
      <c r="BP1598" s="7"/>
      <c r="BQ1598" s="7"/>
      <c r="BR1598" s="7"/>
      <c r="BS1598" s="7"/>
      <c r="BT1598" s="7"/>
      <c r="BU1598" s="7"/>
      <c r="BV1598" s="7"/>
      <c r="BW1598" s="7"/>
      <c r="BX1598" s="7"/>
      <c r="BY1598" s="7"/>
      <c r="BZ1598" s="7"/>
      <c r="CA1598" s="7"/>
      <c r="CB1598" s="7"/>
      <c r="CC1598" s="7"/>
      <c r="CD1598" s="7"/>
      <c r="CE1598" s="7"/>
      <c r="CF1598" s="7"/>
      <c r="CG1598" s="7"/>
      <c r="CH1598" s="7"/>
      <c r="CI1598" s="7"/>
      <c r="CJ1598" s="7"/>
      <c r="CK1598" s="7"/>
      <c r="CL1598" s="7"/>
      <c r="CM1598" s="7"/>
      <c r="CN1598" s="7"/>
      <c r="CO1598" s="7"/>
      <c r="CP1598" s="7"/>
      <c r="CQ1598" s="7"/>
      <c r="CR1598" s="7"/>
      <c r="CS1598" s="7"/>
      <c r="CT1598" s="7"/>
      <c r="CU1598" s="7"/>
      <c r="CV1598" s="7"/>
      <c r="CW1598" s="7"/>
      <c r="CX1598" s="7"/>
      <c r="CY1598" s="7"/>
      <c r="CZ1598" s="7"/>
      <c r="DA1598" s="7"/>
      <c r="DB1598" s="7"/>
    </row>
    <row r="1599" spans="22:106"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  <c r="AW1599" s="7"/>
      <c r="AX1599" s="7"/>
      <c r="AY1599" s="7"/>
      <c r="AZ1599" s="7"/>
      <c r="BA1599" s="7"/>
      <c r="BB1599" s="7"/>
      <c r="BC1599" s="7"/>
      <c r="BD1599" s="7"/>
      <c r="BE1599" s="7"/>
      <c r="BF1599" s="7"/>
      <c r="BG1599" s="7"/>
      <c r="BH1599" s="7"/>
      <c r="BI1599" s="7"/>
      <c r="BJ1599" s="7"/>
      <c r="BK1599" s="7"/>
      <c r="BL1599" s="7"/>
      <c r="BM1599" s="7"/>
      <c r="BN1599" s="7"/>
      <c r="BO1599" s="7"/>
      <c r="BP1599" s="7"/>
      <c r="BQ1599" s="7"/>
      <c r="BR1599" s="7"/>
      <c r="BS1599" s="7"/>
      <c r="BT1599" s="7"/>
      <c r="BU1599" s="7"/>
      <c r="BV1599" s="7"/>
      <c r="BW1599" s="7"/>
      <c r="BX1599" s="7"/>
      <c r="BY1599" s="7"/>
      <c r="BZ1599" s="7"/>
      <c r="CA1599" s="7"/>
      <c r="CB1599" s="7"/>
      <c r="CC1599" s="7"/>
      <c r="CD1599" s="7"/>
      <c r="CE1599" s="7"/>
      <c r="CF1599" s="7"/>
      <c r="CG1599" s="7"/>
      <c r="CH1599" s="7"/>
      <c r="CI1599" s="7"/>
      <c r="CJ1599" s="7"/>
      <c r="CK1599" s="7"/>
      <c r="CL1599" s="7"/>
      <c r="CM1599" s="7"/>
      <c r="CN1599" s="7"/>
      <c r="CO1599" s="7"/>
      <c r="CP1599" s="7"/>
      <c r="CQ1599" s="7"/>
      <c r="CR1599" s="7"/>
      <c r="CS1599" s="7"/>
      <c r="CT1599" s="7"/>
      <c r="CU1599" s="7"/>
      <c r="CV1599" s="7"/>
      <c r="CW1599" s="7"/>
      <c r="CX1599" s="7"/>
      <c r="CY1599" s="7"/>
      <c r="CZ1599" s="7"/>
      <c r="DA1599" s="7"/>
      <c r="DB1599" s="7"/>
    </row>
    <row r="1600" spans="22:106"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  <c r="AW1600" s="7"/>
      <c r="AX1600" s="7"/>
      <c r="AY1600" s="7"/>
      <c r="AZ1600" s="7"/>
      <c r="BA1600" s="7"/>
      <c r="BB1600" s="7"/>
      <c r="BC1600" s="7"/>
      <c r="BD1600" s="7"/>
      <c r="BE1600" s="7"/>
      <c r="BF1600" s="7"/>
      <c r="BG1600" s="7"/>
      <c r="BH1600" s="7"/>
      <c r="BI1600" s="7"/>
      <c r="BJ1600" s="7"/>
      <c r="BK1600" s="7"/>
      <c r="BL1600" s="7"/>
      <c r="BM1600" s="7"/>
      <c r="BN1600" s="7"/>
      <c r="BO1600" s="7"/>
      <c r="BP1600" s="7"/>
      <c r="BQ1600" s="7"/>
      <c r="BR1600" s="7"/>
      <c r="BS1600" s="7"/>
      <c r="BT1600" s="7"/>
      <c r="BU1600" s="7"/>
      <c r="BV1600" s="7"/>
      <c r="BW1600" s="7"/>
      <c r="BX1600" s="7"/>
      <c r="BY1600" s="7"/>
      <c r="BZ1600" s="7"/>
      <c r="CA1600" s="7"/>
      <c r="CB1600" s="7"/>
      <c r="CC1600" s="7"/>
      <c r="CD1600" s="7"/>
      <c r="CE1600" s="7"/>
      <c r="CF1600" s="7"/>
      <c r="CG1600" s="7"/>
      <c r="CH1600" s="7"/>
      <c r="CI1600" s="7"/>
      <c r="CJ1600" s="7"/>
      <c r="CK1600" s="7"/>
      <c r="CL1600" s="7"/>
      <c r="CM1600" s="7"/>
      <c r="CN1600" s="7"/>
      <c r="CO1600" s="7"/>
      <c r="CP1600" s="7"/>
      <c r="CQ1600" s="7"/>
      <c r="CR1600" s="7"/>
      <c r="CS1600" s="7"/>
      <c r="CT1600" s="7"/>
      <c r="CU1600" s="7"/>
      <c r="CV1600" s="7"/>
      <c r="CW1600" s="7"/>
      <c r="CX1600" s="7"/>
      <c r="CY1600" s="7"/>
      <c r="CZ1600" s="7"/>
      <c r="DA1600" s="7"/>
      <c r="DB1600" s="7"/>
    </row>
    <row r="1601" spans="22:106"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  <c r="AW1601" s="7"/>
      <c r="AX1601" s="7"/>
      <c r="AY1601" s="7"/>
      <c r="AZ1601" s="7"/>
      <c r="BA1601" s="7"/>
      <c r="BB1601" s="7"/>
      <c r="BC1601" s="7"/>
      <c r="BD1601" s="7"/>
      <c r="BE1601" s="7"/>
      <c r="BF1601" s="7"/>
      <c r="BG1601" s="7"/>
      <c r="BH1601" s="7"/>
      <c r="BI1601" s="7"/>
      <c r="BJ1601" s="7"/>
      <c r="BK1601" s="7"/>
      <c r="BL1601" s="7"/>
      <c r="BM1601" s="7"/>
      <c r="BN1601" s="7"/>
      <c r="BO1601" s="7"/>
      <c r="BP1601" s="7"/>
      <c r="BQ1601" s="7"/>
      <c r="BR1601" s="7"/>
      <c r="BS1601" s="7"/>
      <c r="BT1601" s="7"/>
      <c r="BU1601" s="7"/>
      <c r="BV1601" s="7"/>
      <c r="BW1601" s="7"/>
      <c r="BX1601" s="7"/>
      <c r="BY1601" s="7"/>
      <c r="BZ1601" s="7"/>
      <c r="CA1601" s="7"/>
      <c r="CB1601" s="7"/>
      <c r="CC1601" s="7"/>
      <c r="CD1601" s="7"/>
      <c r="CE1601" s="7"/>
      <c r="CF1601" s="7"/>
      <c r="CG1601" s="7"/>
      <c r="CH1601" s="7"/>
      <c r="CI1601" s="7"/>
      <c r="CJ1601" s="7"/>
      <c r="CK1601" s="7"/>
      <c r="CL1601" s="7"/>
      <c r="CM1601" s="7"/>
      <c r="CN1601" s="7"/>
      <c r="CO1601" s="7"/>
      <c r="CP1601" s="7"/>
      <c r="CQ1601" s="7"/>
      <c r="CR1601" s="7"/>
      <c r="CS1601" s="7"/>
      <c r="CT1601" s="7"/>
      <c r="CU1601" s="7"/>
      <c r="CV1601" s="7"/>
      <c r="CW1601" s="7"/>
      <c r="CX1601" s="7"/>
      <c r="CY1601" s="7"/>
      <c r="CZ1601" s="7"/>
      <c r="DA1601" s="7"/>
      <c r="DB1601" s="7"/>
    </row>
    <row r="1602" spans="22:106"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  <c r="AW1602" s="7"/>
      <c r="AX1602" s="7"/>
      <c r="AY1602" s="7"/>
      <c r="AZ1602" s="7"/>
      <c r="BA1602" s="7"/>
      <c r="BB1602" s="7"/>
      <c r="BC1602" s="7"/>
      <c r="BD1602" s="7"/>
      <c r="BE1602" s="7"/>
      <c r="BF1602" s="7"/>
      <c r="BG1602" s="7"/>
      <c r="BH1602" s="7"/>
      <c r="BI1602" s="7"/>
      <c r="BJ1602" s="7"/>
      <c r="BK1602" s="7"/>
      <c r="BL1602" s="7"/>
      <c r="BM1602" s="7"/>
      <c r="BN1602" s="7"/>
      <c r="BO1602" s="7"/>
      <c r="BP1602" s="7"/>
      <c r="BQ1602" s="7"/>
      <c r="BR1602" s="7"/>
      <c r="BS1602" s="7"/>
      <c r="BT1602" s="7"/>
      <c r="BU1602" s="7"/>
      <c r="BV1602" s="7"/>
      <c r="BW1602" s="7"/>
      <c r="BX1602" s="7"/>
      <c r="BY1602" s="7"/>
      <c r="BZ1602" s="7"/>
      <c r="CA1602" s="7"/>
      <c r="CB1602" s="7"/>
      <c r="CC1602" s="7"/>
      <c r="CD1602" s="7"/>
      <c r="CE1602" s="7"/>
      <c r="CF1602" s="7"/>
      <c r="CG1602" s="7"/>
      <c r="CH1602" s="7"/>
      <c r="CI1602" s="7"/>
      <c r="CJ1602" s="7"/>
      <c r="CK1602" s="7"/>
      <c r="CL1602" s="7"/>
      <c r="CM1602" s="7"/>
      <c r="CN1602" s="7"/>
      <c r="CO1602" s="7"/>
      <c r="CP1602" s="7"/>
      <c r="CQ1602" s="7"/>
      <c r="CR1602" s="7"/>
      <c r="CS1602" s="7"/>
      <c r="CT1602" s="7"/>
      <c r="CU1602" s="7"/>
      <c r="CV1602" s="7"/>
      <c r="CW1602" s="7"/>
      <c r="CX1602" s="7"/>
      <c r="CY1602" s="7"/>
      <c r="CZ1602" s="7"/>
      <c r="DA1602" s="7"/>
      <c r="DB1602" s="7"/>
    </row>
    <row r="1603" spans="22:106"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  <c r="AW1603" s="7"/>
      <c r="AX1603" s="7"/>
      <c r="AY1603" s="7"/>
      <c r="AZ1603" s="7"/>
      <c r="BA1603" s="7"/>
      <c r="BB1603" s="7"/>
      <c r="BC1603" s="7"/>
      <c r="BD1603" s="7"/>
      <c r="BE1603" s="7"/>
      <c r="BF1603" s="7"/>
      <c r="BG1603" s="7"/>
      <c r="BH1603" s="7"/>
      <c r="BI1603" s="7"/>
      <c r="BJ1603" s="7"/>
      <c r="BK1603" s="7"/>
      <c r="BL1603" s="7"/>
      <c r="BM1603" s="7"/>
      <c r="BN1603" s="7"/>
      <c r="BO1603" s="7"/>
      <c r="BP1603" s="7"/>
      <c r="BQ1603" s="7"/>
      <c r="BR1603" s="7"/>
      <c r="BS1603" s="7"/>
      <c r="BT1603" s="7"/>
      <c r="BU1603" s="7"/>
      <c r="BV1603" s="7"/>
      <c r="BW1603" s="7"/>
      <c r="BX1603" s="7"/>
      <c r="BY1603" s="7"/>
      <c r="BZ1603" s="7"/>
      <c r="CA1603" s="7"/>
      <c r="CB1603" s="7"/>
      <c r="CC1603" s="7"/>
      <c r="CD1603" s="7"/>
      <c r="CE1603" s="7"/>
      <c r="CF1603" s="7"/>
      <c r="CG1603" s="7"/>
      <c r="CH1603" s="7"/>
      <c r="CI1603" s="7"/>
      <c r="CJ1603" s="7"/>
      <c r="CK1603" s="7"/>
      <c r="CL1603" s="7"/>
      <c r="CM1603" s="7"/>
      <c r="CN1603" s="7"/>
      <c r="CO1603" s="7"/>
      <c r="CP1603" s="7"/>
      <c r="CQ1603" s="7"/>
      <c r="CR1603" s="7"/>
      <c r="CS1603" s="7"/>
      <c r="CT1603" s="7"/>
      <c r="CU1603" s="7"/>
      <c r="CV1603" s="7"/>
      <c r="CW1603" s="7"/>
      <c r="CX1603" s="7"/>
      <c r="CY1603" s="7"/>
      <c r="CZ1603" s="7"/>
      <c r="DA1603" s="7"/>
      <c r="DB1603" s="7"/>
    </row>
    <row r="1604" spans="22:106"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  <c r="AW1604" s="7"/>
      <c r="AX1604" s="7"/>
      <c r="AY1604" s="7"/>
      <c r="AZ1604" s="7"/>
      <c r="BA1604" s="7"/>
      <c r="BB1604" s="7"/>
      <c r="BC1604" s="7"/>
      <c r="BD1604" s="7"/>
      <c r="BE1604" s="7"/>
      <c r="BF1604" s="7"/>
      <c r="BG1604" s="7"/>
      <c r="BH1604" s="7"/>
      <c r="BI1604" s="7"/>
      <c r="BJ1604" s="7"/>
      <c r="BK1604" s="7"/>
      <c r="BL1604" s="7"/>
      <c r="BM1604" s="7"/>
      <c r="BN1604" s="7"/>
      <c r="BO1604" s="7"/>
      <c r="BP1604" s="7"/>
      <c r="BQ1604" s="7"/>
      <c r="BR1604" s="7"/>
      <c r="BS1604" s="7"/>
      <c r="BT1604" s="7"/>
      <c r="BU1604" s="7"/>
      <c r="BV1604" s="7"/>
      <c r="BW1604" s="7"/>
      <c r="BX1604" s="7"/>
      <c r="BY1604" s="7"/>
      <c r="BZ1604" s="7"/>
      <c r="CA1604" s="7"/>
      <c r="CB1604" s="7"/>
      <c r="CC1604" s="7"/>
      <c r="CD1604" s="7"/>
      <c r="CE1604" s="7"/>
      <c r="CF1604" s="7"/>
      <c r="CG1604" s="7"/>
      <c r="CH1604" s="7"/>
      <c r="CI1604" s="7"/>
      <c r="CJ1604" s="7"/>
      <c r="CK1604" s="7"/>
      <c r="CL1604" s="7"/>
      <c r="CM1604" s="7"/>
      <c r="CN1604" s="7"/>
      <c r="CO1604" s="7"/>
      <c r="CP1604" s="7"/>
      <c r="CQ1604" s="7"/>
      <c r="CR1604" s="7"/>
      <c r="CS1604" s="7"/>
      <c r="CT1604" s="7"/>
      <c r="CU1604" s="7"/>
      <c r="CV1604" s="7"/>
      <c r="CW1604" s="7"/>
      <c r="CX1604" s="7"/>
      <c r="CY1604" s="7"/>
      <c r="CZ1604" s="7"/>
      <c r="DA1604" s="7"/>
      <c r="DB1604" s="7"/>
    </row>
    <row r="1605" spans="22:106"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  <c r="AW1605" s="7"/>
      <c r="AX1605" s="7"/>
      <c r="AY1605" s="7"/>
      <c r="AZ1605" s="7"/>
      <c r="BA1605" s="7"/>
      <c r="BB1605" s="7"/>
      <c r="BC1605" s="7"/>
      <c r="BD1605" s="7"/>
      <c r="BE1605" s="7"/>
      <c r="BF1605" s="7"/>
      <c r="BG1605" s="7"/>
      <c r="BH1605" s="7"/>
      <c r="BI1605" s="7"/>
      <c r="BJ1605" s="7"/>
      <c r="BK1605" s="7"/>
      <c r="BL1605" s="7"/>
      <c r="BM1605" s="7"/>
      <c r="BN1605" s="7"/>
      <c r="BO1605" s="7"/>
      <c r="BP1605" s="7"/>
      <c r="BQ1605" s="7"/>
      <c r="BR1605" s="7"/>
      <c r="BS1605" s="7"/>
      <c r="BT1605" s="7"/>
      <c r="BU1605" s="7"/>
      <c r="BV1605" s="7"/>
      <c r="BW1605" s="7"/>
      <c r="BX1605" s="7"/>
      <c r="BY1605" s="7"/>
      <c r="BZ1605" s="7"/>
      <c r="CA1605" s="7"/>
      <c r="CB1605" s="7"/>
      <c r="CC1605" s="7"/>
      <c r="CD1605" s="7"/>
      <c r="CE1605" s="7"/>
      <c r="CF1605" s="7"/>
      <c r="CG1605" s="7"/>
      <c r="CH1605" s="7"/>
      <c r="CI1605" s="7"/>
      <c r="CJ1605" s="7"/>
      <c r="CK1605" s="7"/>
      <c r="CL1605" s="7"/>
      <c r="CM1605" s="7"/>
      <c r="CN1605" s="7"/>
      <c r="CO1605" s="7"/>
      <c r="CP1605" s="7"/>
      <c r="CQ1605" s="7"/>
      <c r="CR1605" s="7"/>
      <c r="CS1605" s="7"/>
      <c r="CT1605" s="7"/>
      <c r="CU1605" s="7"/>
      <c r="CV1605" s="7"/>
      <c r="CW1605" s="7"/>
      <c r="CX1605" s="7"/>
      <c r="CY1605" s="7"/>
      <c r="CZ1605" s="7"/>
      <c r="DA1605" s="7"/>
      <c r="DB1605" s="7"/>
    </row>
    <row r="1606" spans="22:106"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  <c r="AW1606" s="7"/>
      <c r="AX1606" s="7"/>
      <c r="AY1606" s="7"/>
      <c r="AZ1606" s="7"/>
      <c r="BA1606" s="7"/>
      <c r="BB1606" s="7"/>
      <c r="BC1606" s="7"/>
      <c r="BD1606" s="7"/>
      <c r="BE1606" s="7"/>
      <c r="BF1606" s="7"/>
      <c r="BG1606" s="7"/>
      <c r="BH1606" s="7"/>
      <c r="BI1606" s="7"/>
      <c r="BJ1606" s="7"/>
      <c r="BK1606" s="7"/>
      <c r="BL1606" s="7"/>
      <c r="BM1606" s="7"/>
      <c r="BN1606" s="7"/>
      <c r="BO1606" s="7"/>
      <c r="BP1606" s="7"/>
      <c r="BQ1606" s="7"/>
      <c r="BR1606" s="7"/>
      <c r="BS1606" s="7"/>
      <c r="BT1606" s="7"/>
      <c r="BU1606" s="7"/>
      <c r="BV1606" s="7"/>
      <c r="BW1606" s="7"/>
      <c r="BX1606" s="7"/>
      <c r="BY1606" s="7"/>
      <c r="BZ1606" s="7"/>
      <c r="CA1606" s="7"/>
      <c r="CB1606" s="7"/>
      <c r="CC1606" s="7"/>
      <c r="CD1606" s="7"/>
      <c r="CE1606" s="7"/>
      <c r="CF1606" s="7"/>
      <c r="CG1606" s="7"/>
      <c r="CH1606" s="7"/>
      <c r="CI1606" s="7"/>
      <c r="CJ1606" s="7"/>
      <c r="CK1606" s="7"/>
      <c r="CL1606" s="7"/>
      <c r="CM1606" s="7"/>
      <c r="CN1606" s="7"/>
      <c r="CO1606" s="7"/>
      <c r="CP1606" s="7"/>
      <c r="CQ1606" s="7"/>
      <c r="CR1606" s="7"/>
      <c r="CS1606" s="7"/>
      <c r="CT1606" s="7"/>
      <c r="CU1606" s="7"/>
      <c r="CV1606" s="7"/>
      <c r="CW1606" s="7"/>
      <c r="CX1606" s="7"/>
      <c r="CY1606" s="7"/>
      <c r="CZ1606" s="7"/>
      <c r="DA1606" s="7"/>
      <c r="DB1606" s="7"/>
    </row>
    <row r="1607" spans="22:106"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  <c r="AW1607" s="7"/>
      <c r="AX1607" s="7"/>
      <c r="AY1607" s="7"/>
      <c r="AZ1607" s="7"/>
      <c r="BA1607" s="7"/>
      <c r="BB1607" s="7"/>
      <c r="BC1607" s="7"/>
      <c r="BD1607" s="7"/>
      <c r="BE1607" s="7"/>
      <c r="BF1607" s="7"/>
      <c r="BG1607" s="7"/>
      <c r="BH1607" s="7"/>
      <c r="BI1607" s="7"/>
      <c r="BJ1607" s="7"/>
      <c r="BK1607" s="7"/>
      <c r="BL1607" s="7"/>
      <c r="BM1607" s="7"/>
      <c r="BN1607" s="7"/>
      <c r="BO1607" s="7"/>
      <c r="BP1607" s="7"/>
      <c r="BQ1607" s="7"/>
      <c r="BR1607" s="7"/>
      <c r="BS1607" s="7"/>
      <c r="BT1607" s="7"/>
      <c r="BU1607" s="7"/>
      <c r="BV1607" s="7"/>
      <c r="BW1607" s="7"/>
      <c r="BX1607" s="7"/>
      <c r="BY1607" s="7"/>
      <c r="BZ1607" s="7"/>
      <c r="CA1607" s="7"/>
      <c r="CB1607" s="7"/>
      <c r="CC1607" s="7"/>
      <c r="CD1607" s="7"/>
      <c r="CE1607" s="7"/>
      <c r="CF1607" s="7"/>
      <c r="CG1607" s="7"/>
      <c r="CH1607" s="7"/>
      <c r="CI1607" s="7"/>
      <c r="CJ1607" s="7"/>
      <c r="CK1607" s="7"/>
      <c r="CL1607" s="7"/>
      <c r="CM1607" s="7"/>
      <c r="CN1607" s="7"/>
      <c r="CO1607" s="7"/>
      <c r="CP1607" s="7"/>
      <c r="CQ1607" s="7"/>
      <c r="CR1607" s="7"/>
      <c r="CS1607" s="7"/>
      <c r="CT1607" s="7"/>
      <c r="CU1607" s="7"/>
      <c r="CV1607" s="7"/>
      <c r="CW1607" s="7"/>
      <c r="CX1607" s="7"/>
      <c r="CY1607" s="7"/>
      <c r="CZ1607" s="7"/>
      <c r="DA1607" s="7"/>
      <c r="DB1607" s="7"/>
    </row>
    <row r="1608" spans="22:106"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  <c r="AW1608" s="7"/>
      <c r="AX1608" s="7"/>
      <c r="AY1608" s="7"/>
      <c r="AZ1608" s="7"/>
      <c r="BA1608" s="7"/>
      <c r="BB1608" s="7"/>
      <c r="BC1608" s="7"/>
      <c r="BD1608" s="7"/>
      <c r="BE1608" s="7"/>
      <c r="BF1608" s="7"/>
      <c r="BG1608" s="7"/>
      <c r="BH1608" s="7"/>
      <c r="BI1608" s="7"/>
      <c r="BJ1608" s="7"/>
      <c r="BK1608" s="7"/>
      <c r="BL1608" s="7"/>
      <c r="BM1608" s="7"/>
      <c r="BN1608" s="7"/>
      <c r="BO1608" s="7"/>
      <c r="BP1608" s="7"/>
      <c r="BQ1608" s="7"/>
      <c r="BR1608" s="7"/>
      <c r="BS1608" s="7"/>
      <c r="BT1608" s="7"/>
      <c r="BU1608" s="7"/>
      <c r="BV1608" s="7"/>
      <c r="BW1608" s="7"/>
      <c r="BX1608" s="7"/>
      <c r="BY1608" s="7"/>
      <c r="BZ1608" s="7"/>
      <c r="CA1608" s="7"/>
      <c r="CB1608" s="7"/>
      <c r="CC1608" s="7"/>
      <c r="CD1608" s="7"/>
      <c r="CE1608" s="7"/>
      <c r="CF1608" s="7"/>
      <c r="CG1608" s="7"/>
      <c r="CH1608" s="7"/>
      <c r="CI1608" s="7"/>
      <c r="CJ1608" s="7"/>
      <c r="CK1608" s="7"/>
      <c r="CL1608" s="7"/>
      <c r="CM1608" s="7"/>
      <c r="CN1608" s="7"/>
      <c r="CO1608" s="7"/>
      <c r="CP1608" s="7"/>
      <c r="CQ1608" s="7"/>
      <c r="CR1608" s="7"/>
      <c r="CS1608" s="7"/>
      <c r="CT1608" s="7"/>
      <c r="CU1608" s="7"/>
      <c r="CV1608" s="7"/>
      <c r="CW1608" s="7"/>
      <c r="CX1608" s="7"/>
      <c r="CY1608" s="7"/>
      <c r="CZ1608" s="7"/>
      <c r="DA1608" s="7"/>
      <c r="DB1608" s="7"/>
    </row>
    <row r="1609" spans="22:106"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  <c r="AW1609" s="7"/>
      <c r="AX1609" s="7"/>
      <c r="AY1609" s="7"/>
      <c r="AZ1609" s="7"/>
      <c r="BA1609" s="7"/>
      <c r="BB1609" s="7"/>
      <c r="BC1609" s="7"/>
      <c r="BD1609" s="7"/>
      <c r="BE1609" s="7"/>
      <c r="BF1609" s="7"/>
      <c r="BG1609" s="7"/>
      <c r="BH1609" s="7"/>
      <c r="BI1609" s="7"/>
      <c r="BJ1609" s="7"/>
      <c r="BK1609" s="7"/>
      <c r="BL1609" s="7"/>
      <c r="BM1609" s="7"/>
      <c r="BN1609" s="7"/>
      <c r="BO1609" s="7"/>
      <c r="BP1609" s="7"/>
      <c r="BQ1609" s="7"/>
      <c r="BR1609" s="7"/>
      <c r="BS1609" s="7"/>
      <c r="BT1609" s="7"/>
      <c r="BU1609" s="7"/>
      <c r="BV1609" s="7"/>
      <c r="BW1609" s="7"/>
      <c r="BX1609" s="7"/>
      <c r="BY1609" s="7"/>
      <c r="BZ1609" s="7"/>
      <c r="CA1609" s="7"/>
      <c r="CB1609" s="7"/>
      <c r="CC1609" s="7"/>
      <c r="CD1609" s="7"/>
      <c r="CE1609" s="7"/>
      <c r="CF1609" s="7"/>
      <c r="CG1609" s="7"/>
      <c r="CH1609" s="7"/>
      <c r="CI1609" s="7"/>
      <c r="CJ1609" s="7"/>
      <c r="CK1609" s="7"/>
      <c r="CL1609" s="7"/>
      <c r="CM1609" s="7"/>
      <c r="CN1609" s="7"/>
      <c r="CO1609" s="7"/>
      <c r="CP1609" s="7"/>
      <c r="CQ1609" s="7"/>
      <c r="CR1609" s="7"/>
      <c r="CS1609" s="7"/>
      <c r="CT1609" s="7"/>
      <c r="CU1609" s="7"/>
      <c r="CV1609" s="7"/>
      <c r="CW1609" s="7"/>
      <c r="CX1609" s="7"/>
      <c r="CY1609" s="7"/>
      <c r="CZ1609" s="7"/>
      <c r="DA1609" s="7"/>
      <c r="DB1609" s="7"/>
    </row>
    <row r="1610" spans="22:106"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  <c r="AW1610" s="7"/>
      <c r="AX1610" s="7"/>
      <c r="AY1610" s="7"/>
      <c r="AZ1610" s="7"/>
      <c r="BA1610" s="7"/>
      <c r="BB1610" s="7"/>
      <c r="BC1610" s="7"/>
      <c r="BD1610" s="7"/>
      <c r="BE1610" s="7"/>
      <c r="BF1610" s="7"/>
      <c r="BG1610" s="7"/>
      <c r="BH1610" s="7"/>
      <c r="BI1610" s="7"/>
      <c r="BJ1610" s="7"/>
      <c r="BK1610" s="7"/>
      <c r="BL1610" s="7"/>
      <c r="BM1610" s="7"/>
      <c r="BN1610" s="7"/>
      <c r="BO1610" s="7"/>
      <c r="BP1610" s="7"/>
      <c r="BQ1610" s="7"/>
      <c r="BR1610" s="7"/>
      <c r="BS1610" s="7"/>
      <c r="BT1610" s="7"/>
      <c r="BU1610" s="7"/>
      <c r="BV1610" s="7"/>
      <c r="BW1610" s="7"/>
      <c r="BX1610" s="7"/>
      <c r="BY1610" s="7"/>
      <c r="BZ1610" s="7"/>
      <c r="CA1610" s="7"/>
      <c r="CB1610" s="7"/>
      <c r="CC1610" s="7"/>
      <c r="CD1610" s="7"/>
      <c r="CE1610" s="7"/>
      <c r="CF1610" s="7"/>
      <c r="CG1610" s="7"/>
      <c r="CH1610" s="7"/>
      <c r="CI1610" s="7"/>
      <c r="CJ1610" s="7"/>
      <c r="CK1610" s="7"/>
      <c r="CL1610" s="7"/>
      <c r="CM1610" s="7"/>
      <c r="CN1610" s="7"/>
      <c r="CO1610" s="7"/>
      <c r="CP1610" s="7"/>
      <c r="CQ1610" s="7"/>
      <c r="CR1610" s="7"/>
      <c r="CS1610" s="7"/>
      <c r="CT1610" s="7"/>
      <c r="CU1610" s="7"/>
      <c r="CV1610" s="7"/>
      <c r="CW1610" s="7"/>
      <c r="CX1610" s="7"/>
      <c r="CY1610" s="7"/>
      <c r="CZ1610" s="7"/>
      <c r="DA1610" s="7"/>
      <c r="DB1610" s="7"/>
    </row>
    <row r="1611" spans="22:106"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  <c r="AW1611" s="7"/>
      <c r="AX1611" s="7"/>
      <c r="AY1611" s="7"/>
      <c r="AZ1611" s="7"/>
      <c r="BA1611" s="7"/>
      <c r="BB1611" s="7"/>
      <c r="BC1611" s="7"/>
      <c r="BD1611" s="7"/>
      <c r="BE1611" s="7"/>
      <c r="BF1611" s="7"/>
      <c r="BG1611" s="7"/>
      <c r="BH1611" s="7"/>
      <c r="BI1611" s="7"/>
      <c r="BJ1611" s="7"/>
      <c r="BK1611" s="7"/>
      <c r="BL1611" s="7"/>
      <c r="BM1611" s="7"/>
      <c r="BN1611" s="7"/>
      <c r="BO1611" s="7"/>
      <c r="BP1611" s="7"/>
      <c r="BQ1611" s="7"/>
      <c r="BR1611" s="7"/>
      <c r="BS1611" s="7"/>
      <c r="BT1611" s="7"/>
      <c r="BU1611" s="7"/>
      <c r="BV1611" s="7"/>
      <c r="BW1611" s="7"/>
      <c r="BX1611" s="7"/>
      <c r="BY1611" s="7"/>
      <c r="BZ1611" s="7"/>
      <c r="CA1611" s="7"/>
      <c r="CB1611" s="7"/>
      <c r="CC1611" s="7"/>
      <c r="CD1611" s="7"/>
      <c r="CE1611" s="7"/>
      <c r="CF1611" s="7"/>
      <c r="CG1611" s="7"/>
      <c r="CH1611" s="7"/>
      <c r="CI1611" s="7"/>
      <c r="CJ1611" s="7"/>
      <c r="CK1611" s="7"/>
      <c r="CL1611" s="7"/>
      <c r="CM1611" s="7"/>
      <c r="CN1611" s="7"/>
      <c r="CO1611" s="7"/>
      <c r="CP1611" s="7"/>
      <c r="CQ1611" s="7"/>
      <c r="CR1611" s="7"/>
      <c r="CS1611" s="7"/>
      <c r="CT1611" s="7"/>
      <c r="CU1611" s="7"/>
      <c r="CV1611" s="7"/>
      <c r="CW1611" s="7"/>
      <c r="CX1611" s="7"/>
      <c r="CY1611" s="7"/>
      <c r="CZ1611" s="7"/>
      <c r="DA1611" s="7"/>
      <c r="DB1611" s="7"/>
    </row>
    <row r="1612" spans="22:106"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  <c r="AW1612" s="7"/>
      <c r="AX1612" s="7"/>
      <c r="AY1612" s="7"/>
      <c r="AZ1612" s="7"/>
      <c r="BA1612" s="7"/>
      <c r="BB1612" s="7"/>
      <c r="BC1612" s="7"/>
      <c r="BD1612" s="7"/>
      <c r="BE1612" s="7"/>
      <c r="BF1612" s="7"/>
      <c r="BG1612" s="7"/>
      <c r="BH1612" s="7"/>
      <c r="BI1612" s="7"/>
      <c r="BJ1612" s="7"/>
      <c r="BK1612" s="7"/>
      <c r="BL1612" s="7"/>
      <c r="BM1612" s="7"/>
      <c r="BN1612" s="7"/>
      <c r="BO1612" s="7"/>
      <c r="BP1612" s="7"/>
      <c r="BQ1612" s="7"/>
      <c r="BR1612" s="7"/>
      <c r="BS1612" s="7"/>
      <c r="BT1612" s="7"/>
      <c r="BU1612" s="7"/>
      <c r="BV1612" s="7"/>
      <c r="BW1612" s="7"/>
      <c r="BX1612" s="7"/>
      <c r="BY1612" s="7"/>
      <c r="BZ1612" s="7"/>
      <c r="CA1612" s="7"/>
      <c r="CB1612" s="7"/>
      <c r="CC1612" s="7"/>
      <c r="CD1612" s="7"/>
      <c r="CE1612" s="7"/>
      <c r="CF1612" s="7"/>
      <c r="CG1612" s="7"/>
      <c r="CH1612" s="7"/>
      <c r="CI1612" s="7"/>
      <c r="CJ1612" s="7"/>
      <c r="CK1612" s="7"/>
      <c r="CL1612" s="7"/>
      <c r="CM1612" s="7"/>
      <c r="CN1612" s="7"/>
      <c r="CO1612" s="7"/>
      <c r="CP1612" s="7"/>
      <c r="CQ1612" s="7"/>
      <c r="CR1612" s="7"/>
      <c r="CS1612" s="7"/>
      <c r="CT1612" s="7"/>
      <c r="CU1612" s="7"/>
      <c r="CV1612" s="7"/>
      <c r="CW1612" s="7"/>
      <c r="CX1612" s="7"/>
      <c r="CY1612" s="7"/>
      <c r="CZ1612" s="7"/>
      <c r="DA1612" s="7"/>
      <c r="DB1612" s="7"/>
    </row>
    <row r="1613" spans="22:106"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  <c r="AW1613" s="7"/>
      <c r="AX1613" s="7"/>
      <c r="AY1613" s="7"/>
      <c r="AZ1613" s="7"/>
      <c r="BA1613" s="7"/>
      <c r="BB1613" s="7"/>
      <c r="BC1613" s="7"/>
      <c r="BD1613" s="7"/>
      <c r="BE1613" s="7"/>
      <c r="BF1613" s="7"/>
      <c r="BG1613" s="7"/>
      <c r="BH1613" s="7"/>
      <c r="BI1613" s="7"/>
      <c r="BJ1613" s="7"/>
      <c r="BK1613" s="7"/>
      <c r="BL1613" s="7"/>
      <c r="BM1613" s="7"/>
      <c r="BN1613" s="7"/>
      <c r="BO1613" s="7"/>
      <c r="BP1613" s="7"/>
      <c r="BQ1613" s="7"/>
      <c r="BR1613" s="7"/>
      <c r="BS1613" s="7"/>
      <c r="BT1613" s="7"/>
      <c r="BU1613" s="7"/>
      <c r="BV1613" s="7"/>
      <c r="BW1613" s="7"/>
      <c r="BX1613" s="7"/>
      <c r="BY1613" s="7"/>
      <c r="BZ1613" s="7"/>
      <c r="CA1613" s="7"/>
      <c r="CB1613" s="7"/>
      <c r="CC1613" s="7"/>
      <c r="CD1613" s="7"/>
      <c r="CE1613" s="7"/>
      <c r="CF1613" s="7"/>
      <c r="CG1613" s="7"/>
      <c r="CH1613" s="7"/>
      <c r="CI1613" s="7"/>
      <c r="CJ1613" s="7"/>
      <c r="CK1613" s="7"/>
      <c r="CL1613" s="7"/>
      <c r="CM1613" s="7"/>
      <c r="CN1613" s="7"/>
      <c r="CO1613" s="7"/>
      <c r="CP1613" s="7"/>
      <c r="CQ1613" s="7"/>
      <c r="CR1613" s="7"/>
      <c r="CS1613" s="7"/>
      <c r="CT1613" s="7"/>
      <c r="CU1613" s="7"/>
      <c r="CV1613" s="7"/>
      <c r="CW1613" s="7"/>
      <c r="CX1613" s="7"/>
      <c r="CY1613" s="7"/>
      <c r="CZ1613" s="7"/>
      <c r="DA1613" s="7"/>
      <c r="DB1613" s="7"/>
    </row>
    <row r="1614" spans="22:106"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  <c r="AW1614" s="7"/>
      <c r="AX1614" s="7"/>
      <c r="AY1614" s="7"/>
      <c r="AZ1614" s="7"/>
      <c r="BA1614" s="7"/>
      <c r="BB1614" s="7"/>
      <c r="BC1614" s="7"/>
      <c r="BD1614" s="7"/>
      <c r="BE1614" s="7"/>
      <c r="BF1614" s="7"/>
      <c r="BG1614" s="7"/>
      <c r="BH1614" s="7"/>
      <c r="BI1614" s="7"/>
      <c r="BJ1614" s="7"/>
      <c r="BK1614" s="7"/>
      <c r="BL1614" s="7"/>
      <c r="BM1614" s="7"/>
      <c r="BN1614" s="7"/>
      <c r="BO1614" s="7"/>
      <c r="BP1614" s="7"/>
      <c r="BQ1614" s="7"/>
      <c r="BR1614" s="7"/>
      <c r="BS1614" s="7"/>
      <c r="BT1614" s="7"/>
      <c r="BU1614" s="7"/>
      <c r="BV1614" s="7"/>
      <c r="BW1614" s="7"/>
      <c r="BX1614" s="7"/>
      <c r="BY1614" s="7"/>
      <c r="BZ1614" s="7"/>
      <c r="CA1614" s="7"/>
      <c r="CB1614" s="7"/>
      <c r="CC1614" s="7"/>
      <c r="CD1614" s="7"/>
      <c r="CE1614" s="7"/>
      <c r="CF1614" s="7"/>
      <c r="CG1614" s="7"/>
      <c r="CH1614" s="7"/>
      <c r="CI1614" s="7"/>
      <c r="CJ1614" s="7"/>
      <c r="CK1614" s="7"/>
      <c r="CL1614" s="7"/>
      <c r="CM1614" s="7"/>
      <c r="CN1614" s="7"/>
      <c r="CO1614" s="7"/>
      <c r="CP1614" s="7"/>
      <c r="CQ1614" s="7"/>
      <c r="CR1614" s="7"/>
      <c r="CS1614" s="7"/>
      <c r="CT1614" s="7"/>
      <c r="CU1614" s="7"/>
      <c r="CV1614" s="7"/>
      <c r="CW1614" s="7"/>
      <c r="CX1614" s="7"/>
      <c r="CY1614" s="7"/>
      <c r="CZ1614" s="7"/>
      <c r="DA1614" s="7"/>
      <c r="DB1614" s="7"/>
    </row>
    <row r="1615" spans="22:106"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  <c r="AW1615" s="7"/>
      <c r="AX1615" s="7"/>
      <c r="AY1615" s="7"/>
      <c r="AZ1615" s="7"/>
      <c r="BA1615" s="7"/>
      <c r="BB1615" s="7"/>
      <c r="BC1615" s="7"/>
      <c r="BD1615" s="7"/>
      <c r="BE1615" s="7"/>
      <c r="BF1615" s="7"/>
      <c r="BG1615" s="7"/>
      <c r="BH1615" s="7"/>
      <c r="BI1615" s="7"/>
      <c r="BJ1615" s="7"/>
      <c r="BK1615" s="7"/>
      <c r="BL1615" s="7"/>
      <c r="BM1615" s="7"/>
      <c r="BN1615" s="7"/>
      <c r="BO1615" s="7"/>
      <c r="BP1615" s="7"/>
      <c r="BQ1615" s="7"/>
      <c r="BR1615" s="7"/>
      <c r="BS1615" s="7"/>
      <c r="BT1615" s="7"/>
      <c r="BU1615" s="7"/>
      <c r="BV1615" s="7"/>
      <c r="BW1615" s="7"/>
      <c r="BX1615" s="7"/>
      <c r="BY1615" s="7"/>
      <c r="BZ1615" s="7"/>
      <c r="CA1615" s="7"/>
      <c r="CB1615" s="7"/>
      <c r="CC1615" s="7"/>
      <c r="CD1615" s="7"/>
      <c r="CE1615" s="7"/>
      <c r="CF1615" s="7"/>
      <c r="CG1615" s="7"/>
      <c r="CH1615" s="7"/>
      <c r="CI1615" s="7"/>
      <c r="CJ1615" s="7"/>
      <c r="CK1615" s="7"/>
      <c r="CL1615" s="7"/>
      <c r="CM1615" s="7"/>
      <c r="CN1615" s="7"/>
      <c r="CO1615" s="7"/>
      <c r="CP1615" s="7"/>
      <c r="CQ1615" s="7"/>
      <c r="CR1615" s="7"/>
      <c r="CS1615" s="7"/>
      <c r="CT1615" s="7"/>
      <c r="CU1615" s="7"/>
      <c r="CV1615" s="7"/>
      <c r="CW1615" s="7"/>
      <c r="CX1615" s="7"/>
      <c r="CY1615" s="7"/>
      <c r="CZ1615" s="7"/>
      <c r="DA1615" s="7"/>
      <c r="DB1615" s="7"/>
    </row>
    <row r="1616" spans="22:106"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  <c r="AW1616" s="7"/>
      <c r="AX1616" s="7"/>
      <c r="AY1616" s="7"/>
      <c r="AZ1616" s="7"/>
      <c r="BA1616" s="7"/>
      <c r="BB1616" s="7"/>
      <c r="BC1616" s="7"/>
      <c r="BD1616" s="7"/>
      <c r="BE1616" s="7"/>
      <c r="BF1616" s="7"/>
      <c r="BG1616" s="7"/>
      <c r="BH1616" s="7"/>
      <c r="BI1616" s="7"/>
      <c r="BJ1616" s="7"/>
      <c r="BK1616" s="7"/>
      <c r="BL1616" s="7"/>
      <c r="BM1616" s="7"/>
      <c r="BN1616" s="7"/>
      <c r="BO1616" s="7"/>
      <c r="BP1616" s="7"/>
      <c r="BQ1616" s="7"/>
      <c r="BR1616" s="7"/>
      <c r="BS1616" s="7"/>
      <c r="BT1616" s="7"/>
      <c r="BU1616" s="7"/>
      <c r="BV1616" s="7"/>
      <c r="BW1616" s="7"/>
      <c r="BX1616" s="7"/>
      <c r="BY1616" s="7"/>
      <c r="BZ1616" s="7"/>
      <c r="CA1616" s="7"/>
      <c r="CB1616" s="7"/>
      <c r="CC1616" s="7"/>
      <c r="CD1616" s="7"/>
      <c r="CE1616" s="7"/>
      <c r="CF1616" s="7"/>
      <c r="CG1616" s="7"/>
      <c r="CH1616" s="7"/>
      <c r="CI1616" s="7"/>
      <c r="CJ1616" s="7"/>
      <c r="CK1616" s="7"/>
      <c r="CL1616" s="7"/>
      <c r="CM1616" s="7"/>
      <c r="CN1616" s="7"/>
      <c r="CO1616" s="7"/>
      <c r="CP1616" s="7"/>
      <c r="CQ1616" s="7"/>
      <c r="CR1616" s="7"/>
      <c r="CS1616" s="7"/>
      <c r="CT1616" s="7"/>
      <c r="CU1616" s="7"/>
      <c r="CV1616" s="7"/>
      <c r="CW1616" s="7"/>
      <c r="CX1616" s="7"/>
      <c r="CY1616" s="7"/>
      <c r="CZ1616" s="7"/>
      <c r="DA1616" s="7"/>
      <c r="DB1616" s="7"/>
    </row>
    <row r="1617" spans="22:106"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  <c r="AW1617" s="7"/>
      <c r="AX1617" s="7"/>
      <c r="AY1617" s="7"/>
      <c r="AZ1617" s="7"/>
      <c r="BA1617" s="7"/>
      <c r="BB1617" s="7"/>
      <c r="BC1617" s="7"/>
      <c r="BD1617" s="7"/>
      <c r="BE1617" s="7"/>
      <c r="BF1617" s="7"/>
      <c r="BG1617" s="7"/>
      <c r="BH1617" s="7"/>
      <c r="BI1617" s="7"/>
      <c r="BJ1617" s="7"/>
      <c r="BK1617" s="7"/>
      <c r="BL1617" s="7"/>
      <c r="BM1617" s="7"/>
      <c r="BN1617" s="7"/>
      <c r="BO1617" s="7"/>
      <c r="BP1617" s="7"/>
      <c r="BQ1617" s="7"/>
      <c r="BR1617" s="7"/>
      <c r="BS1617" s="7"/>
      <c r="BT1617" s="7"/>
      <c r="BU1617" s="7"/>
      <c r="BV1617" s="7"/>
      <c r="BW1617" s="7"/>
      <c r="BX1617" s="7"/>
      <c r="BY1617" s="7"/>
      <c r="BZ1617" s="7"/>
      <c r="CA1617" s="7"/>
      <c r="CB1617" s="7"/>
      <c r="CC1617" s="7"/>
      <c r="CD1617" s="7"/>
      <c r="CE1617" s="7"/>
      <c r="CF1617" s="7"/>
      <c r="CG1617" s="7"/>
      <c r="CH1617" s="7"/>
      <c r="CI1617" s="7"/>
      <c r="CJ1617" s="7"/>
      <c r="CK1617" s="7"/>
      <c r="CL1617" s="7"/>
      <c r="CM1617" s="7"/>
      <c r="CN1617" s="7"/>
      <c r="CO1617" s="7"/>
      <c r="CP1617" s="7"/>
      <c r="CQ1617" s="7"/>
      <c r="CR1617" s="7"/>
      <c r="CS1617" s="7"/>
      <c r="CT1617" s="7"/>
      <c r="CU1617" s="7"/>
      <c r="CV1617" s="7"/>
      <c r="CW1617" s="7"/>
      <c r="CX1617" s="7"/>
      <c r="CY1617" s="7"/>
      <c r="CZ1617" s="7"/>
      <c r="DA1617" s="7"/>
      <c r="DB1617" s="7"/>
    </row>
    <row r="1618" spans="22:106"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  <c r="AW1618" s="7"/>
      <c r="AX1618" s="7"/>
      <c r="AY1618" s="7"/>
      <c r="AZ1618" s="7"/>
      <c r="BA1618" s="7"/>
      <c r="BB1618" s="7"/>
      <c r="BC1618" s="7"/>
      <c r="BD1618" s="7"/>
      <c r="BE1618" s="7"/>
      <c r="BF1618" s="7"/>
      <c r="BG1618" s="7"/>
      <c r="BH1618" s="7"/>
      <c r="BI1618" s="7"/>
      <c r="BJ1618" s="7"/>
      <c r="BK1618" s="7"/>
      <c r="BL1618" s="7"/>
      <c r="BM1618" s="7"/>
      <c r="BN1618" s="7"/>
      <c r="BO1618" s="7"/>
      <c r="BP1618" s="7"/>
      <c r="BQ1618" s="7"/>
      <c r="BR1618" s="7"/>
      <c r="BS1618" s="7"/>
      <c r="BT1618" s="7"/>
      <c r="BU1618" s="7"/>
      <c r="BV1618" s="7"/>
      <c r="BW1618" s="7"/>
      <c r="BX1618" s="7"/>
      <c r="BY1618" s="7"/>
      <c r="BZ1618" s="7"/>
      <c r="CA1618" s="7"/>
      <c r="CB1618" s="7"/>
      <c r="CC1618" s="7"/>
      <c r="CD1618" s="7"/>
      <c r="CE1618" s="7"/>
      <c r="CF1618" s="7"/>
      <c r="CG1618" s="7"/>
      <c r="CH1618" s="7"/>
      <c r="CI1618" s="7"/>
      <c r="CJ1618" s="7"/>
      <c r="CK1618" s="7"/>
      <c r="CL1618" s="7"/>
      <c r="CM1618" s="7"/>
      <c r="CN1618" s="7"/>
      <c r="CO1618" s="7"/>
      <c r="CP1618" s="7"/>
      <c r="CQ1618" s="7"/>
      <c r="CR1618" s="7"/>
      <c r="CS1618" s="7"/>
      <c r="CT1618" s="7"/>
      <c r="CU1618" s="7"/>
      <c r="CV1618" s="7"/>
      <c r="CW1618" s="7"/>
      <c r="CX1618" s="7"/>
      <c r="CY1618" s="7"/>
      <c r="CZ1618" s="7"/>
      <c r="DA1618" s="7"/>
      <c r="DB1618" s="7"/>
    </row>
    <row r="1619" spans="22:106"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  <c r="AW1619" s="7"/>
      <c r="AX1619" s="7"/>
      <c r="AY1619" s="7"/>
      <c r="AZ1619" s="7"/>
      <c r="BA1619" s="7"/>
      <c r="BB1619" s="7"/>
      <c r="BC1619" s="7"/>
      <c r="BD1619" s="7"/>
      <c r="BE1619" s="7"/>
      <c r="BF1619" s="7"/>
      <c r="BG1619" s="7"/>
      <c r="BH1619" s="7"/>
      <c r="BI1619" s="7"/>
      <c r="BJ1619" s="7"/>
      <c r="BK1619" s="7"/>
      <c r="BL1619" s="7"/>
      <c r="BM1619" s="7"/>
      <c r="BN1619" s="7"/>
      <c r="BO1619" s="7"/>
      <c r="BP1619" s="7"/>
      <c r="BQ1619" s="7"/>
      <c r="BR1619" s="7"/>
      <c r="BS1619" s="7"/>
      <c r="BT1619" s="7"/>
      <c r="BU1619" s="7"/>
      <c r="BV1619" s="7"/>
      <c r="BW1619" s="7"/>
      <c r="BX1619" s="7"/>
      <c r="BY1619" s="7"/>
      <c r="BZ1619" s="7"/>
      <c r="CA1619" s="7"/>
      <c r="CB1619" s="7"/>
      <c r="CC1619" s="7"/>
      <c r="CD1619" s="7"/>
      <c r="CE1619" s="7"/>
      <c r="CF1619" s="7"/>
      <c r="CG1619" s="7"/>
      <c r="CH1619" s="7"/>
      <c r="CI1619" s="7"/>
      <c r="CJ1619" s="7"/>
      <c r="CK1619" s="7"/>
      <c r="CL1619" s="7"/>
      <c r="CM1619" s="7"/>
      <c r="CN1619" s="7"/>
      <c r="CO1619" s="7"/>
      <c r="CP1619" s="7"/>
      <c r="CQ1619" s="7"/>
      <c r="CR1619" s="7"/>
      <c r="CS1619" s="7"/>
      <c r="CT1619" s="7"/>
      <c r="CU1619" s="7"/>
      <c r="CV1619" s="7"/>
      <c r="CW1619" s="7"/>
      <c r="CX1619" s="7"/>
      <c r="CY1619" s="7"/>
      <c r="CZ1619" s="7"/>
      <c r="DA1619" s="7"/>
      <c r="DB1619" s="7"/>
    </row>
    <row r="1620" spans="22:106"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  <c r="AW1620" s="7"/>
      <c r="AX1620" s="7"/>
      <c r="AY1620" s="7"/>
      <c r="AZ1620" s="7"/>
      <c r="BA1620" s="7"/>
      <c r="BB1620" s="7"/>
      <c r="BC1620" s="7"/>
      <c r="BD1620" s="7"/>
      <c r="BE1620" s="7"/>
      <c r="BF1620" s="7"/>
      <c r="BG1620" s="7"/>
      <c r="BH1620" s="7"/>
      <c r="BI1620" s="7"/>
      <c r="BJ1620" s="7"/>
      <c r="BK1620" s="7"/>
      <c r="BL1620" s="7"/>
      <c r="BM1620" s="7"/>
      <c r="BN1620" s="7"/>
      <c r="BO1620" s="7"/>
      <c r="BP1620" s="7"/>
      <c r="BQ1620" s="7"/>
      <c r="BR1620" s="7"/>
      <c r="BS1620" s="7"/>
      <c r="BT1620" s="7"/>
      <c r="BU1620" s="7"/>
      <c r="BV1620" s="7"/>
      <c r="BW1620" s="7"/>
      <c r="BX1620" s="7"/>
      <c r="BY1620" s="7"/>
      <c r="BZ1620" s="7"/>
      <c r="CA1620" s="7"/>
      <c r="CB1620" s="7"/>
      <c r="CC1620" s="7"/>
      <c r="CD1620" s="7"/>
      <c r="CE1620" s="7"/>
      <c r="CF1620" s="7"/>
      <c r="CG1620" s="7"/>
      <c r="CH1620" s="7"/>
      <c r="CI1620" s="7"/>
      <c r="CJ1620" s="7"/>
      <c r="CK1620" s="7"/>
      <c r="CL1620" s="7"/>
      <c r="CM1620" s="7"/>
      <c r="CN1620" s="7"/>
      <c r="CO1620" s="7"/>
      <c r="CP1620" s="7"/>
      <c r="CQ1620" s="7"/>
      <c r="CR1620" s="7"/>
      <c r="CS1620" s="7"/>
      <c r="CT1620" s="7"/>
      <c r="CU1620" s="7"/>
      <c r="CV1620" s="7"/>
      <c r="CW1620" s="7"/>
      <c r="CX1620" s="7"/>
      <c r="CY1620" s="7"/>
      <c r="CZ1620" s="7"/>
      <c r="DA1620" s="7"/>
      <c r="DB1620" s="7"/>
    </row>
    <row r="1621" spans="22:106"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  <c r="AW1621" s="7"/>
      <c r="AX1621" s="7"/>
      <c r="AY1621" s="7"/>
      <c r="AZ1621" s="7"/>
      <c r="BA1621" s="7"/>
      <c r="BB1621" s="7"/>
      <c r="BC1621" s="7"/>
      <c r="BD1621" s="7"/>
      <c r="BE1621" s="7"/>
      <c r="BF1621" s="7"/>
      <c r="BG1621" s="7"/>
      <c r="BH1621" s="7"/>
      <c r="BI1621" s="7"/>
      <c r="BJ1621" s="7"/>
      <c r="BK1621" s="7"/>
      <c r="BL1621" s="7"/>
      <c r="BM1621" s="7"/>
      <c r="BN1621" s="7"/>
      <c r="BO1621" s="7"/>
      <c r="BP1621" s="7"/>
      <c r="BQ1621" s="7"/>
      <c r="BR1621" s="7"/>
      <c r="BS1621" s="7"/>
      <c r="BT1621" s="7"/>
      <c r="BU1621" s="7"/>
      <c r="BV1621" s="7"/>
      <c r="BW1621" s="7"/>
      <c r="BX1621" s="7"/>
      <c r="BY1621" s="7"/>
      <c r="BZ1621" s="7"/>
      <c r="CA1621" s="7"/>
      <c r="CB1621" s="7"/>
      <c r="CC1621" s="7"/>
      <c r="CD1621" s="7"/>
      <c r="CE1621" s="7"/>
      <c r="CF1621" s="7"/>
      <c r="CG1621" s="7"/>
      <c r="CH1621" s="7"/>
      <c r="CI1621" s="7"/>
      <c r="CJ1621" s="7"/>
      <c r="CK1621" s="7"/>
      <c r="CL1621" s="7"/>
      <c r="CM1621" s="7"/>
      <c r="CN1621" s="7"/>
      <c r="CO1621" s="7"/>
      <c r="CP1621" s="7"/>
      <c r="CQ1621" s="7"/>
      <c r="CR1621" s="7"/>
      <c r="CS1621" s="7"/>
      <c r="CT1621" s="7"/>
      <c r="CU1621" s="7"/>
      <c r="CV1621" s="7"/>
      <c r="CW1621" s="7"/>
      <c r="CX1621" s="7"/>
      <c r="CY1621" s="7"/>
      <c r="CZ1621" s="7"/>
      <c r="DA1621" s="7"/>
      <c r="DB1621" s="7"/>
    </row>
    <row r="1622" spans="22:106"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  <c r="AW1622" s="7"/>
      <c r="AX1622" s="7"/>
      <c r="AY1622" s="7"/>
      <c r="AZ1622" s="7"/>
      <c r="BA1622" s="7"/>
      <c r="BB1622" s="7"/>
      <c r="BC1622" s="7"/>
      <c r="BD1622" s="7"/>
      <c r="BE1622" s="7"/>
      <c r="BF1622" s="7"/>
      <c r="BG1622" s="7"/>
      <c r="BH1622" s="7"/>
      <c r="BI1622" s="7"/>
      <c r="BJ1622" s="7"/>
      <c r="BK1622" s="7"/>
      <c r="BL1622" s="7"/>
      <c r="BM1622" s="7"/>
      <c r="BN1622" s="7"/>
      <c r="BO1622" s="7"/>
      <c r="BP1622" s="7"/>
      <c r="BQ1622" s="7"/>
      <c r="BR1622" s="7"/>
      <c r="BS1622" s="7"/>
      <c r="BT1622" s="7"/>
      <c r="BU1622" s="7"/>
      <c r="BV1622" s="7"/>
      <c r="BW1622" s="7"/>
      <c r="BX1622" s="7"/>
      <c r="BY1622" s="7"/>
      <c r="BZ1622" s="7"/>
      <c r="CA1622" s="7"/>
      <c r="CB1622" s="7"/>
      <c r="CC1622" s="7"/>
      <c r="CD1622" s="7"/>
      <c r="CE1622" s="7"/>
      <c r="CF1622" s="7"/>
      <c r="CG1622" s="7"/>
      <c r="CH1622" s="7"/>
      <c r="CI1622" s="7"/>
      <c r="CJ1622" s="7"/>
      <c r="CK1622" s="7"/>
      <c r="CL1622" s="7"/>
      <c r="CM1622" s="7"/>
      <c r="CN1622" s="7"/>
      <c r="CO1622" s="7"/>
      <c r="CP1622" s="7"/>
      <c r="CQ1622" s="7"/>
      <c r="CR1622" s="7"/>
      <c r="CS1622" s="7"/>
      <c r="CT1622" s="7"/>
      <c r="CU1622" s="7"/>
      <c r="CV1622" s="7"/>
      <c r="CW1622" s="7"/>
      <c r="CX1622" s="7"/>
      <c r="CY1622" s="7"/>
      <c r="CZ1622" s="7"/>
      <c r="DA1622" s="7"/>
      <c r="DB1622" s="7"/>
    </row>
    <row r="1623" spans="22:106"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  <c r="AW1623" s="7"/>
      <c r="AX1623" s="7"/>
      <c r="AY1623" s="7"/>
      <c r="AZ1623" s="7"/>
      <c r="BA1623" s="7"/>
      <c r="BB1623" s="7"/>
      <c r="BC1623" s="7"/>
      <c r="BD1623" s="7"/>
      <c r="BE1623" s="7"/>
      <c r="BF1623" s="7"/>
      <c r="BG1623" s="7"/>
      <c r="BH1623" s="7"/>
      <c r="BI1623" s="7"/>
      <c r="BJ1623" s="7"/>
      <c r="BK1623" s="7"/>
      <c r="BL1623" s="7"/>
      <c r="BM1623" s="7"/>
      <c r="BN1623" s="7"/>
      <c r="BO1623" s="7"/>
      <c r="BP1623" s="7"/>
      <c r="BQ1623" s="7"/>
      <c r="BR1623" s="7"/>
      <c r="BS1623" s="7"/>
      <c r="BT1623" s="7"/>
      <c r="BU1623" s="7"/>
      <c r="BV1623" s="7"/>
      <c r="BW1623" s="7"/>
      <c r="BX1623" s="7"/>
      <c r="BY1623" s="7"/>
      <c r="BZ1623" s="7"/>
      <c r="CA1623" s="7"/>
      <c r="CB1623" s="7"/>
      <c r="CC1623" s="7"/>
      <c r="CD1623" s="7"/>
      <c r="CE1623" s="7"/>
      <c r="CF1623" s="7"/>
      <c r="CG1623" s="7"/>
      <c r="CH1623" s="7"/>
      <c r="CI1623" s="7"/>
      <c r="CJ1623" s="7"/>
      <c r="CK1623" s="7"/>
      <c r="CL1623" s="7"/>
      <c r="CM1623" s="7"/>
      <c r="CN1623" s="7"/>
      <c r="CO1623" s="7"/>
      <c r="CP1623" s="7"/>
      <c r="CQ1623" s="7"/>
      <c r="CR1623" s="7"/>
      <c r="CS1623" s="7"/>
      <c r="CT1623" s="7"/>
      <c r="CU1623" s="7"/>
      <c r="CV1623" s="7"/>
      <c r="CW1623" s="7"/>
      <c r="CX1623" s="7"/>
      <c r="CY1623" s="7"/>
      <c r="CZ1623" s="7"/>
      <c r="DA1623" s="7"/>
      <c r="DB1623" s="7"/>
    </row>
    <row r="1624" spans="22:106"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  <c r="AW1624" s="7"/>
      <c r="AX1624" s="7"/>
      <c r="AY1624" s="7"/>
      <c r="AZ1624" s="7"/>
      <c r="BA1624" s="7"/>
      <c r="BB1624" s="7"/>
      <c r="BC1624" s="7"/>
      <c r="BD1624" s="7"/>
      <c r="BE1624" s="7"/>
      <c r="BF1624" s="7"/>
      <c r="BG1624" s="7"/>
      <c r="BH1624" s="7"/>
      <c r="BI1624" s="7"/>
      <c r="BJ1624" s="7"/>
      <c r="BK1624" s="7"/>
      <c r="BL1624" s="7"/>
      <c r="BM1624" s="7"/>
      <c r="BN1624" s="7"/>
      <c r="BO1624" s="7"/>
      <c r="BP1624" s="7"/>
      <c r="BQ1624" s="7"/>
      <c r="BR1624" s="7"/>
      <c r="BS1624" s="7"/>
      <c r="BT1624" s="7"/>
      <c r="BU1624" s="7"/>
      <c r="BV1624" s="7"/>
      <c r="BW1624" s="7"/>
      <c r="BX1624" s="7"/>
      <c r="BY1624" s="7"/>
      <c r="BZ1624" s="7"/>
      <c r="CA1624" s="7"/>
      <c r="CB1624" s="7"/>
      <c r="CC1624" s="7"/>
      <c r="CD1624" s="7"/>
      <c r="CE1624" s="7"/>
      <c r="CF1624" s="7"/>
      <c r="CG1624" s="7"/>
      <c r="CH1624" s="7"/>
      <c r="CI1624" s="7"/>
      <c r="CJ1624" s="7"/>
      <c r="CK1624" s="7"/>
      <c r="CL1624" s="7"/>
      <c r="CM1624" s="7"/>
      <c r="CN1624" s="7"/>
      <c r="CO1624" s="7"/>
      <c r="CP1624" s="7"/>
      <c r="CQ1624" s="7"/>
      <c r="CR1624" s="7"/>
      <c r="CS1624" s="7"/>
      <c r="CT1624" s="7"/>
      <c r="CU1624" s="7"/>
      <c r="CV1624" s="7"/>
      <c r="CW1624" s="7"/>
      <c r="CX1624" s="7"/>
      <c r="CY1624" s="7"/>
      <c r="CZ1624" s="7"/>
      <c r="DA1624" s="7"/>
      <c r="DB1624" s="7"/>
    </row>
    <row r="1625" spans="22:106"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  <c r="AW1625" s="7"/>
      <c r="AX1625" s="7"/>
      <c r="AY1625" s="7"/>
      <c r="AZ1625" s="7"/>
      <c r="BA1625" s="7"/>
      <c r="BB1625" s="7"/>
      <c r="BC1625" s="7"/>
      <c r="BD1625" s="7"/>
      <c r="BE1625" s="7"/>
      <c r="BF1625" s="7"/>
      <c r="BG1625" s="7"/>
      <c r="BH1625" s="7"/>
      <c r="BI1625" s="7"/>
      <c r="BJ1625" s="7"/>
      <c r="BK1625" s="7"/>
      <c r="BL1625" s="7"/>
      <c r="BM1625" s="7"/>
      <c r="BN1625" s="7"/>
      <c r="BO1625" s="7"/>
      <c r="BP1625" s="7"/>
      <c r="BQ1625" s="7"/>
      <c r="BR1625" s="7"/>
      <c r="BS1625" s="7"/>
      <c r="BT1625" s="7"/>
      <c r="BU1625" s="7"/>
      <c r="BV1625" s="7"/>
      <c r="BW1625" s="7"/>
      <c r="BX1625" s="7"/>
      <c r="BY1625" s="7"/>
      <c r="BZ1625" s="7"/>
      <c r="CA1625" s="7"/>
      <c r="CB1625" s="7"/>
      <c r="CC1625" s="7"/>
      <c r="CD1625" s="7"/>
      <c r="CE1625" s="7"/>
      <c r="CF1625" s="7"/>
      <c r="CG1625" s="7"/>
      <c r="CH1625" s="7"/>
      <c r="CI1625" s="7"/>
      <c r="CJ1625" s="7"/>
      <c r="CK1625" s="7"/>
      <c r="CL1625" s="7"/>
      <c r="CM1625" s="7"/>
      <c r="CN1625" s="7"/>
      <c r="CO1625" s="7"/>
      <c r="CP1625" s="7"/>
      <c r="CQ1625" s="7"/>
      <c r="CR1625" s="7"/>
      <c r="CS1625" s="7"/>
      <c r="CT1625" s="7"/>
      <c r="CU1625" s="7"/>
      <c r="CV1625" s="7"/>
      <c r="CW1625" s="7"/>
      <c r="CX1625" s="7"/>
      <c r="CY1625" s="7"/>
      <c r="CZ1625" s="7"/>
      <c r="DA1625" s="7"/>
      <c r="DB1625" s="7"/>
    </row>
    <row r="1626" spans="22:106"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  <c r="AW1626" s="7"/>
      <c r="AX1626" s="7"/>
      <c r="AY1626" s="7"/>
      <c r="AZ1626" s="7"/>
      <c r="BA1626" s="7"/>
      <c r="BB1626" s="7"/>
      <c r="BC1626" s="7"/>
      <c r="BD1626" s="7"/>
      <c r="BE1626" s="7"/>
      <c r="BF1626" s="7"/>
      <c r="BG1626" s="7"/>
      <c r="BH1626" s="7"/>
      <c r="BI1626" s="7"/>
      <c r="BJ1626" s="7"/>
      <c r="BK1626" s="7"/>
      <c r="BL1626" s="7"/>
      <c r="BM1626" s="7"/>
      <c r="BN1626" s="7"/>
      <c r="BO1626" s="7"/>
      <c r="BP1626" s="7"/>
      <c r="BQ1626" s="7"/>
      <c r="BR1626" s="7"/>
      <c r="BS1626" s="7"/>
      <c r="BT1626" s="7"/>
      <c r="BU1626" s="7"/>
      <c r="BV1626" s="7"/>
      <c r="BW1626" s="7"/>
      <c r="BX1626" s="7"/>
      <c r="BY1626" s="7"/>
      <c r="BZ1626" s="7"/>
      <c r="CA1626" s="7"/>
      <c r="CB1626" s="7"/>
      <c r="CC1626" s="7"/>
      <c r="CD1626" s="7"/>
      <c r="CE1626" s="7"/>
      <c r="CF1626" s="7"/>
      <c r="CG1626" s="7"/>
      <c r="CH1626" s="7"/>
      <c r="CI1626" s="7"/>
      <c r="CJ1626" s="7"/>
      <c r="CK1626" s="7"/>
      <c r="CL1626" s="7"/>
      <c r="CM1626" s="7"/>
      <c r="CN1626" s="7"/>
      <c r="CO1626" s="7"/>
      <c r="CP1626" s="7"/>
      <c r="CQ1626" s="7"/>
      <c r="CR1626" s="7"/>
      <c r="CS1626" s="7"/>
      <c r="CT1626" s="7"/>
      <c r="CU1626" s="7"/>
      <c r="CV1626" s="7"/>
      <c r="CW1626" s="7"/>
      <c r="CX1626" s="7"/>
      <c r="CY1626" s="7"/>
      <c r="CZ1626" s="7"/>
      <c r="DA1626" s="7"/>
      <c r="DB1626" s="7"/>
    </row>
    <row r="1627" spans="22:106"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  <c r="AW1627" s="7"/>
      <c r="AX1627" s="7"/>
      <c r="AY1627" s="7"/>
      <c r="AZ1627" s="7"/>
      <c r="BA1627" s="7"/>
      <c r="BB1627" s="7"/>
      <c r="BC1627" s="7"/>
      <c r="BD1627" s="7"/>
      <c r="BE1627" s="7"/>
      <c r="BF1627" s="7"/>
      <c r="BG1627" s="7"/>
      <c r="BH1627" s="7"/>
      <c r="BI1627" s="7"/>
      <c r="BJ1627" s="7"/>
      <c r="BK1627" s="7"/>
      <c r="BL1627" s="7"/>
      <c r="BM1627" s="7"/>
      <c r="BN1627" s="7"/>
      <c r="BO1627" s="7"/>
      <c r="BP1627" s="7"/>
      <c r="BQ1627" s="7"/>
      <c r="BR1627" s="7"/>
      <c r="BS1627" s="7"/>
      <c r="BT1627" s="7"/>
      <c r="BU1627" s="7"/>
      <c r="BV1627" s="7"/>
      <c r="BW1627" s="7"/>
      <c r="BX1627" s="7"/>
      <c r="BY1627" s="7"/>
      <c r="BZ1627" s="7"/>
      <c r="CA1627" s="7"/>
      <c r="CB1627" s="7"/>
      <c r="CC1627" s="7"/>
      <c r="CD1627" s="7"/>
      <c r="CE1627" s="7"/>
      <c r="CF1627" s="7"/>
      <c r="CG1627" s="7"/>
      <c r="CH1627" s="7"/>
      <c r="CI1627" s="7"/>
      <c r="CJ1627" s="7"/>
      <c r="CK1627" s="7"/>
      <c r="CL1627" s="7"/>
      <c r="CM1627" s="7"/>
      <c r="CN1627" s="7"/>
      <c r="CO1627" s="7"/>
      <c r="CP1627" s="7"/>
      <c r="CQ1627" s="7"/>
      <c r="CR1627" s="7"/>
      <c r="CS1627" s="7"/>
      <c r="CT1627" s="7"/>
      <c r="CU1627" s="7"/>
      <c r="CV1627" s="7"/>
      <c r="CW1627" s="7"/>
      <c r="CX1627" s="7"/>
      <c r="CY1627" s="7"/>
      <c r="CZ1627" s="7"/>
      <c r="DA1627" s="7"/>
      <c r="DB1627" s="7"/>
    </row>
    <row r="1628" spans="22:106"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  <c r="AW1628" s="7"/>
      <c r="AX1628" s="7"/>
      <c r="AY1628" s="7"/>
      <c r="AZ1628" s="7"/>
      <c r="BA1628" s="7"/>
      <c r="BB1628" s="7"/>
      <c r="BC1628" s="7"/>
      <c r="BD1628" s="7"/>
      <c r="BE1628" s="7"/>
      <c r="BF1628" s="7"/>
      <c r="BG1628" s="7"/>
      <c r="BH1628" s="7"/>
      <c r="BI1628" s="7"/>
      <c r="BJ1628" s="7"/>
      <c r="BK1628" s="7"/>
      <c r="BL1628" s="7"/>
      <c r="BM1628" s="7"/>
      <c r="BN1628" s="7"/>
      <c r="BO1628" s="7"/>
      <c r="BP1628" s="7"/>
      <c r="BQ1628" s="7"/>
      <c r="BR1628" s="7"/>
      <c r="BS1628" s="7"/>
      <c r="BT1628" s="7"/>
      <c r="BU1628" s="7"/>
      <c r="BV1628" s="7"/>
      <c r="BW1628" s="7"/>
      <c r="BX1628" s="7"/>
      <c r="BY1628" s="7"/>
      <c r="BZ1628" s="7"/>
      <c r="CA1628" s="7"/>
      <c r="CB1628" s="7"/>
      <c r="CC1628" s="7"/>
      <c r="CD1628" s="7"/>
      <c r="CE1628" s="7"/>
      <c r="CF1628" s="7"/>
      <c r="CG1628" s="7"/>
      <c r="CH1628" s="7"/>
      <c r="CI1628" s="7"/>
      <c r="CJ1628" s="7"/>
      <c r="CK1628" s="7"/>
      <c r="CL1628" s="7"/>
      <c r="CM1628" s="7"/>
      <c r="CN1628" s="7"/>
      <c r="CO1628" s="7"/>
      <c r="CP1628" s="7"/>
      <c r="CQ1628" s="7"/>
      <c r="CR1628" s="7"/>
      <c r="CS1628" s="7"/>
      <c r="CT1628" s="7"/>
      <c r="CU1628" s="7"/>
      <c r="CV1628" s="7"/>
      <c r="CW1628" s="7"/>
      <c r="CX1628" s="7"/>
      <c r="CY1628" s="7"/>
      <c r="CZ1628" s="7"/>
      <c r="DA1628" s="7"/>
      <c r="DB1628" s="7"/>
    </row>
    <row r="1629" spans="22:106"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  <c r="AW1629" s="7"/>
      <c r="AX1629" s="7"/>
      <c r="AY1629" s="7"/>
      <c r="AZ1629" s="7"/>
      <c r="BA1629" s="7"/>
      <c r="BB1629" s="7"/>
      <c r="BC1629" s="7"/>
      <c r="BD1629" s="7"/>
      <c r="BE1629" s="7"/>
      <c r="BF1629" s="7"/>
      <c r="BG1629" s="7"/>
      <c r="BH1629" s="7"/>
      <c r="BI1629" s="7"/>
      <c r="BJ1629" s="7"/>
      <c r="BK1629" s="7"/>
      <c r="BL1629" s="7"/>
      <c r="BM1629" s="7"/>
      <c r="BN1629" s="7"/>
      <c r="BO1629" s="7"/>
      <c r="BP1629" s="7"/>
      <c r="BQ1629" s="7"/>
      <c r="BR1629" s="7"/>
      <c r="BS1629" s="7"/>
      <c r="BT1629" s="7"/>
      <c r="BU1629" s="7"/>
      <c r="BV1629" s="7"/>
      <c r="BW1629" s="7"/>
      <c r="BX1629" s="7"/>
      <c r="BY1629" s="7"/>
      <c r="BZ1629" s="7"/>
      <c r="CA1629" s="7"/>
      <c r="CB1629" s="7"/>
      <c r="CC1629" s="7"/>
      <c r="CD1629" s="7"/>
      <c r="CE1629" s="7"/>
      <c r="CF1629" s="7"/>
      <c r="CG1629" s="7"/>
      <c r="CH1629" s="7"/>
      <c r="CI1629" s="7"/>
      <c r="CJ1629" s="7"/>
      <c r="CK1629" s="7"/>
      <c r="CL1629" s="7"/>
      <c r="CM1629" s="7"/>
      <c r="CN1629" s="7"/>
      <c r="CO1629" s="7"/>
      <c r="CP1629" s="7"/>
      <c r="CQ1629" s="7"/>
      <c r="CR1629" s="7"/>
      <c r="CS1629" s="7"/>
      <c r="CT1629" s="7"/>
      <c r="CU1629" s="7"/>
      <c r="CV1629" s="7"/>
      <c r="CW1629" s="7"/>
      <c r="CX1629" s="7"/>
      <c r="CY1629" s="7"/>
      <c r="CZ1629" s="7"/>
      <c r="DA1629" s="7"/>
      <c r="DB1629" s="7"/>
    </row>
    <row r="1630" spans="22:106"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  <c r="AW1630" s="7"/>
      <c r="AX1630" s="7"/>
      <c r="AY1630" s="7"/>
      <c r="AZ1630" s="7"/>
      <c r="BA1630" s="7"/>
      <c r="BB1630" s="7"/>
      <c r="BC1630" s="7"/>
      <c r="BD1630" s="7"/>
      <c r="BE1630" s="7"/>
      <c r="BF1630" s="7"/>
      <c r="BG1630" s="7"/>
      <c r="BH1630" s="7"/>
      <c r="BI1630" s="7"/>
      <c r="BJ1630" s="7"/>
      <c r="BK1630" s="7"/>
      <c r="BL1630" s="7"/>
      <c r="BM1630" s="7"/>
      <c r="BN1630" s="7"/>
      <c r="BO1630" s="7"/>
      <c r="BP1630" s="7"/>
      <c r="BQ1630" s="7"/>
      <c r="BR1630" s="7"/>
      <c r="BS1630" s="7"/>
      <c r="BT1630" s="7"/>
      <c r="BU1630" s="7"/>
      <c r="BV1630" s="7"/>
      <c r="BW1630" s="7"/>
      <c r="BX1630" s="7"/>
      <c r="BY1630" s="7"/>
      <c r="BZ1630" s="7"/>
      <c r="CA1630" s="7"/>
      <c r="CB1630" s="7"/>
      <c r="CC1630" s="7"/>
      <c r="CD1630" s="7"/>
      <c r="CE1630" s="7"/>
      <c r="CF1630" s="7"/>
      <c r="CG1630" s="7"/>
      <c r="CH1630" s="7"/>
      <c r="CI1630" s="7"/>
      <c r="CJ1630" s="7"/>
      <c r="CK1630" s="7"/>
      <c r="CL1630" s="7"/>
      <c r="CM1630" s="7"/>
      <c r="CN1630" s="7"/>
      <c r="CO1630" s="7"/>
      <c r="CP1630" s="7"/>
      <c r="CQ1630" s="7"/>
      <c r="CR1630" s="7"/>
      <c r="CS1630" s="7"/>
      <c r="CT1630" s="7"/>
      <c r="CU1630" s="7"/>
      <c r="CV1630" s="7"/>
      <c r="CW1630" s="7"/>
      <c r="CX1630" s="7"/>
      <c r="CY1630" s="7"/>
      <c r="CZ1630" s="7"/>
      <c r="DA1630" s="7"/>
      <c r="DB1630" s="7"/>
    </row>
    <row r="1631" spans="22:106"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  <c r="AW1631" s="7"/>
      <c r="AX1631" s="7"/>
      <c r="AY1631" s="7"/>
      <c r="AZ1631" s="7"/>
      <c r="BA1631" s="7"/>
      <c r="BB1631" s="7"/>
      <c r="BC1631" s="7"/>
      <c r="BD1631" s="7"/>
      <c r="BE1631" s="7"/>
      <c r="BF1631" s="7"/>
      <c r="BG1631" s="7"/>
      <c r="BH1631" s="7"/>
      <c r="BI1631" s="7"/>
      <c r="BJ1631" s="7"/>
      <c r="BK1631" s="7"/>
      <c r="BL1631" s="7"/>
      <c r="BM1631" s="7"/>
      <c r="BN1631" s="7"/>
      <c r="BO1631" s="7"/>
      <c r="BP1631" s="7"/>
      <c r="BQ1631" s="7"/>
      <c r="BR1631" s="7"/>
      <c r="BS1631" s="7"/>
      <c r="BT1631" s="7"/>
      <c r="BU1631" s="7"/>
      <c r="BV1631" s="7"/>
      <c r="BW1631" s="7"/>
      <c r="BX1631" s="7"/>
      <c r="BY1631" s="7"/>
      <c r="BZ1631" s="7"/>
      <c r="CA1631" s="7"/>
      <c r="CB1631" s="7"/>
      <c r="CC1631" s="7"/>
      <c r="CD1631" s="7"/>
      <c r="CE1631" s="7"/>
      <c r="CF1631" s="7"/>
      <c r="CG1631" s="7"/>
      <c r="CH1631" s="7"/>
      <c r="CI1631" s="7"/>
      <c r="CJ1631" s="7"/>
      <c r="CK1631" s="7"/>
      <c r="CL1631" s="7"/>
      <c r="CM1631" s="7"/>
      <c r="CN1631" s="7"/>
      <c r="CO1631" s="7"/>
      <c r="CP1631" s="7"/>
      <c r="CQ1631" s="7"/>
      <c r="CR1631" s="7"/>
      <c r="CS1631" s="7"/>
      <c r="CT1631" s="7"/>
      <c r="CU1631" s="7"/>
      <c r="CV1631" s="7"/>
      <c r="CW1631" s="7"/>
      <c r="CX1631" s="7"/>
      <c r="CY1631" s="7"/>
      <c r="CZ1631" s="7"/>
      <c r="DA1631" s="7"/>
      <c r="DB1631" s="7"/>
    </row>
    <row r="1632" spans="22:106"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  <c r="AW1632" s="7"/>
      <c r="AX1632" s="7"/>
      <c r="AY1632" s="7"/>
      <c r="AZ1632" s="7"/>
      <c r="BA1632" s="7"/>
      <c r="BB1632" s="7"/>
      <c r="BC1632" s="7"/>
      <c r="BD1632" s="7"/>
      <c r="BE1632" s="7"/>
      <c r="BF1632" s="7"/>
      <c r="BG1632" s="7"/>
      <c r="BH1632" s="7"/>
      <c r="BI1632" s="7"/>
      <c r="BJ1632" s="7"/>
      <c r="BK1632" s="7"/>
      <c r="BL1632" s="7"/>
      <c r="BM1632" s="7"/>
      <c r="BN1632" s="7"/>
      <c r="BO1632" s="7"/>
      <c r="BP1632" s="7"/>
      <c r="BQ1632" s="7"/>
      <c r="BR1632" s="7"/>
      <c r="BS1632" s="7"/>
      <c r="BT1632" s="7"/>
      <c r="BU1632" s="7"/>
      <c r="BV1632" s="7"/>
      <c r="BW1632" s="7"/>
      <c r="BX1632" s="7"/>
      <c r="BY1632" s="7"/>
      <c r="BZ1632" s="7"/>
      <c r="CA1632" s="7"/>
      <c r="CB1632" s="7"/>
      <c r="CC1632" s="7"/>
      <c r="CD1632" s="7"/>
      <c r="CE1632" s="7"/>
      <c r="CF1632" s="7"/>
      <c r="CG1632" s="7"/>
      <c r="CH1632" s="7"/>
      <c r="CI1632" s="7"/>
      <c r="CJ1632" s="7"/>
      <c r="CK1632" s="7"/>
      <c r="CL1632" s="7"/>
      <c r="CM1632" s="7"/>
      <c r="CN1632" s="7"/>
      <c r="CO1632" s="7"/>
      <c r="CP1632" s="7"/>
      <c r="CQ1632" s="7"/>
      <c r="CR1632" s="7"/>
      <c r="CS1632" s="7"/>
      <c r="CT1632" s="7"/>
      <c r="CU1632" s="7"/>
      <c r="CV1632" s="7"/>
      <c r="CW1632" s="7"/>
      <c r="CX1632" s="7"/>
      <c r="CY1632" s="7"/>
      <c r="CZ1632" s="7"/>
      <c r="DA1632" s="7"/>
      <c r="DB1632" s="7"/>
    </row>
    <row r="1633" spans="22:106"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  <c r="AW1633" s="7"/>
      <c r="AX1633" s="7"/>
      <c r="AY1633" s="7"/>
      <c r="AZ1633" s="7"/>
      <c r="BA1633" s="7"/>
      <c r="BB1633" s="7"/>
      <c r="BC1633" s="7"/>
      <c r="BD1633" s="7"/>
      <c r="BE1633" s="7"/>
      <c r="BF1633" s="7"/>
      <c r="BG1633" s="7"/>
      <c r="BH1633" s="7"/>
      <c r="BI1633" s="7"/>
      <c r="BJ1633" s="7"/>
      <c r="BK1633" s="7"/>
      <c r="BL1633" s="7"/>
      <c r="BM1633" s="7"/>
      <c r="BN1633" s="7"/>
      <c r="BO1633" s="7"/>
      <c r="BP1633" s="7"/>
      <c r="BQ1633" s="7"/>
      <c r="BR1633" s="7"/>
      <c r="BS1633" s="7"/>
      <c r="BT1633" s="7"/>
      <c r="BU1633" s="7"/>
      <c r="BV1633" s="7"/>
      <c r="BW1633" s="7"/>
      <c r="BX1633" s="7"/>
      <c r="BY1633" s="7"/>
      <c r="BZ1633" s="7"/>
      <c r="CA1633" s="7"/>
      <c r="CB1633" s="7"/>
      <c r="CC1633" s="7"/>
      <c r="CD1633" s="7"/>
      <c r="CE1633" s="7"/>
      <c r="CF1633" s="7"/>
      <c r="CG1633" s="7"/>
      <c r="CH1633" s="7"/>
      <c r="CI1633" s="7"/>
      <c r="CJ1633" s="7"/>
      <c r="CK1633" s="7"/>
      <c r="CL1633" s="7"/>
      <c r="CM1633" s="7"/>
      <c r="CN1633" s="7"/>
      <c r="CO1633" s="7"/>
      <c r="CP1633" s="7"/>
      <c r="CQ1633" s="7"/>
      <c r="CR1633" s="7"/>
      <c r="CS1633" s="7"/>
      <c r="CT1633" s="7"/>
      <c r="CU1633" s="7"/>
      <c r="CV1633" s="7"/>
      <c r="CW1633" s="7"/>
      <c r="CX1633" s="7"/>
      <c r="CY1633" s="7"/>
      <c r="CZ1633" s="7"/>
      <c r="DA1633" s="7"/>
      <c r="DB1633" s="7"/>
    </row>
    <row r="1634" spans="22:106"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  <c r="AW1634" s="7"/>
      <c r="AX1634" s="7"/>
      <c r="AY1634" s="7"/>
      <c r="AZ1634" s="7"/>
      <c r="BA1634" s="7"/>
      <c r="BB1634" s="7"/>
      <c r="BC1634" s="7"/>
      <c r="BD1634" s="7"/>
      <c r="BE1634" s="7"/>
      <c r="BF1634" s="7"/>
      <c r="BG1634" s="7"/>
      <c r="BH1634" s="7"/>
      <c r="BI1634" s="7"/>
      <c r="BJ1634" s="7"/>
      <c r="BK1634" s="7"/>
      <c r="BL1634" s="7"/>
      <c r="BM1634" s="7"/>
      <c r="BN1634" s="7"/>
      <c r="BO1634" s="7"/>
      <c r="BP1634" s="7"/>
      <c r="BQ1634" s="7"/>
      <c r="BR1634" s="7"/>
      <c r="BS1634" s="7"/>
      <c r="BT1634" s="7"/>
      <c r="BU1634" s="7"/>
      <c r="BV1634" s="7"/>
      <c r="BW1634" s="7"/>
      <c r="BX1634" s="7"/>
      <c r="BY1634" s="7"/>
      <c r="BZ1634" s="7"/>
      <c r="CA1634" s="7"/>
      <c r="CB1634" s="7"/>
      <c r="CC1634" s="7"/>
      <c r="CD1634" s="7"/>
      <c r="CE1634" s="7"/>
      <c r="CF1634" s="7"/>
      <c r="CG1634" s="7"/>
      <c r="CH1634" s="7"/>
      <c r="CI1634" s="7"/>
      <c r="CJ1634" s="7"/>
      <c r="CK1634" s="7"/>
      <c r="CL1634" s="7"/>
      <c r="CM1634" s="7"/>
      <c r="CN1634" s="7"/>
      <c r="CO1634" s="7"/>
      <c r="CP1634" s="7"/>
      <c r="CQ1634" s="7"/>
      <c r="CR1634" s="7"/>
      <c r="CS1634" s="7"/>
      <c r="CT1634" s="7"/>
      <c r="CU1634" s="7"/>
      <c r="CV1634" s="7"/>
      <c r="CW1634" s="7"/>
      <c r="CX1634" s="7"/>
      <c r="CY1634" s="7"/>
      <c r="CZ1634" s="7"/>
      <c r="DA1634" s="7"/>
      <c r="DB1634" s="7"/>
    </row>
    <row r="1635" spans="22:106"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  <c r="AW1635" s="7"/>
      <c r="AX1635" s="7"/>
      <c r="AY1635" s="7"/>
      <c r="AZ1635" s="7"/>
      <c r="BA1635" s="7"/>
      <c r="BB1635" s="7"/>
      <c r="BC1635" s="7"/>
      <c r="BD1635" s="7"/>
      <c r="BE1635" s="7"/>
      <c r="BF1635" s="7"/>
      <c r="BG1635" s="7"/>
      <c r="BH1635" s="7"/>
      <c r="BI1635" s="7"/>
      <c r="BJ1635" s="7"/>
      <c r="BK1635" s="7"/>
      <c r="BL1635" s="7"/>
      <c r="BM1635" s="7"/>
      <c r="BN1635" s="7"/>
      <c r="BO1635" s="7"/>
      <c r="BP1635" s="7"/>
      <c r="BQ1635" s="7"/>
      <c r="BR1635" s="7"/>
      <c r="BS1635" s="7"/>
      <c r="BT1635" s="7"/>
      <c r="BU1635" s="7"/>
      <c r="BV1635" s="7"/>
      <c r="BW1635" s="7"/>
      <c r="BX1635" s="7"/>
      <c r="BY1635" s="7"/>
      <c r="BZ1635" s="7"/>
      <c r="CA1635" s="7"/>
      <c r="CB1635" s="7"/>
      <c r="CC1635" s="7"/>
      <c r="CD1635" s="7"/>
      <c r="CE1635" s="7"/>
      <c r="CF1635" s="7"/>
      <c r="CG1635" s="7"/>
      <c r="CH1635" s="7"/>
      <c r="CI1635" s="7"/>
      <c r="CJ1635" s="7"/>
      <c r="CK1635" s="7"/>
      <c r="CL1635" s="7"/>
      <c r="CM1635" s="7"/>
      <c r="CN1635" s="7"/>
      <c r="CO1635" s="7"/>
      <c r="CP1635" s="7"/>
      <c r="CQ1635" s="7"/>
      <c r="CR1635" s="7"/>
      <c r="CS1635" s="7"/>
      <c r="CT1635" s="7"/>
      <c r="CU1635" s="7"/>
      <c r="CV1635" s="7"/>
      <c r="CW1635" s="7"/>
      <c r="CX1635" s="7"/>
      <c r="CY1635" s="7"/>
      <c r="CZ1635" s="7"/>
      <c r="DA1635" s="7"/>
      <c r="DB1635" s="7"/>
    </row>
    <row r="1636" spans="22:106"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  <c r="AW1636" s="7"/>
      <c r="AX1636" s="7"/>
      <c r="AY1636" s="7"/>
      <c r="AZ1636" s="7"/>
      <c r="BA1636" s="7"/>
      <c r="BB1636" s="7"/>
      <c r="BC1636" s="7"/>
      <c r="BD1636" s="7"/>
      <c r="BE1636" s="7"/>
      <c r="BF1636" s="7"/>
      <c r="BG1636" s="7"/>
      <c r="BH1636" s="7"/>
      <c r="BI1636" s="7"/>
      <c r="BJ1636" s="7"/>
      <c r="BK1636" s="7"/>
      <c r="BL1636" s="7"/>
      <c r="BM1636" s="7"/>
      <c r="BN1636" s="7"/>
      <c r="BO1636" s="7"/>
      <c r="BP1636" s="7"/>
      <c r="BQ1636" s="7"/>
      <c r="BR1636" s="7"/>
      <c r="BS1636" s="7"/>
      <c r="BT1636" s="7"/>
      <c r="BU1636" s="7"/>
      <c r="BV1636" s="7"/>
      <c r="BW1636" s="7"/>
      <c r="BX1636" s="7"/>
      <c r="BY1636" s="7"/>
      <c r="BZ1636" s="7"/>
      <c r="CA1636" s="7"/>
      <c r="CB1636" s="7"/>
      <c r="CC1636" s="7"/>
      <c r="CD1636" s="7"/>
      <c r="CE1636" s="7"/>
      <c r="CF1636" s="7"/>
      <c r="CG1636" s="7"/>
      <c r="CH1636" s="7"/>
      <c r="CI1636" s="7"/>
      <c r="CJ1636" s="7"/>
      <c r="CK1636" s="7"/>
      <c r="CL1636" s="7"/>
      <c r="CM1636" s="7"/>
      <c r="CN1636" s="7"/>
      <c r="CO1636" s="7"/>
      <c r="CP1636" s="7"/>
      <c r="CQ1636" s="7"/>
      <c r="CR1636" s="7"/>
      <c r="CS1636" s="7"/>
      <c r="CT1636" s="7"/>
      <c r="CU1636" s="7"/>
      <c r="CV1636" s="7"/>
      <c r="CW1636" s="7"/>
      <c r="CX1636" s="7"/>
      <c r="CY1636" s="7"/>
      <c r="CZ1636" s="7"/>
      <c r="DA1636" s="7"/>
      <c r="DB1636" s="7"/>
    </row>
    <row r="1637" spans="22:106"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  <c r="AW1637" s="7"/>
      <c r="AX1637" s="7"/>
      <c r="AY1637" s="7"/>
      <c r="AZ1637" s="7"/>
      <c r="BA1637" s="7"/>
      <c r="BB1637" s="7"/>
      <c r="BC1637" s="7"/>
      <c r="BD1637" s="7"/>
      <c r="BE1637" s="7"/>
      <c r="BF1637" s="7"/>
      <c r="BG1637" s="7"/>
      <c r="BH1637" s="7"/>
      <c r="BI1637" s="7"/>
      <c r="BJ1637" s="7"/>
      <c r="BK1637" s="7"/>
      <c r="BL1637" s="7"/>
      <c r="BM1637" s="7"/>
      <c r="BN1637" s="7"/>
      <c r="BO1637" s="7"/>
      <c r="BP1637" s="7"/>
      <c r="BQ1637" s="7"/>
      <c r="BR1637" s="7"/>
      <c r="BS1637" s="7"/>
      <c r="BT1637" s="7"/>
      <c r="BU1637" s="7"/>
      <c r="BV1637" s="7"/>
      <c r="BW1637" s="7"/>
      <c r="BX1637" s="7"/>
      <c r="BY1637" s="7"/>
      <c r="BZ1637" s="7"/>
      <c r="CA1637" s="7"/>
      <c r="CB1637" s="7"/>
      <c r="CC1637" s="7"/>
      <c r="CD1637" s="7"/>
      <c r="CE1637" s="7"/>
      <c r="CF1637" s="7"/>
      <c r="CG1637" s="7"/>
      <c r="CH1637" s="7"/>
      <c r="CI1637" s="7"/>
      <c r="CJ1637" s="7"/>
      <c r="CK1637" s="7"/>
      <c r="CL1637" s="7"/>
      <c r="CM1637" s="7"/>
      <c r="CN1637" s="7"/>
      <c r="CO1637" s="7"/>
      <c r="CP1637" s="7"/>
      <c r="CQ1637" s="7"/>
      <c r="CR1637" s="7"/>
      <c r="CS1637" s="7"/>
      <c r="CT1637" s="7"/>
      <c r="CU1637" s="7"/>
      <c r="CV1637" s="7"/>
      <c r="CW1637" s="7"/>
      <c r="CX1637" s="7"/>
      <c r="CY1637" s="7"/>
      <c r="CZ1637" s="7"/>
      <c r="DA1637" s="7"/>
      <c r="DB1637" s="7"/>
    </row>
    <row r="1638" spans="22:106"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  <c r="AW1638" s="7"/>
      <c r="AX1638" s="7"/>
      <c r="AY1638" s="7"/>
      <c r="AZ1638" s="7"/>
      <c r="BA1638" s="7"/>
      <c r="BB1638" s="7"/>
      <c r="BC1638" s="7"/>
      <c r="BD1638" s="7"/>
      <c r="BE1638" s="7"/>
      <c r="BF1638" s="7"/>
      <c r="BG1638" s="7"/>
      <c r="BH1638" s="7"/>
      <c r="BI1638" s="7"/>
      <c r="BJ1638" s="7"/>
      <c r="BK1638" s="7"/>
      <c r="BL1638" s="7"/>
      <c r="BM1638" s="7"/>
      <c r="BN1638" s="7"/>
      <c r="BO1638" s="7"/>
      <c r="BP1638" s="7"/>
      <c r="BQ1638" s="7"/>
      <c r="BR1638" s="7"/>
      <c r="BS1638" s="7"/>
      <c r="BT1638" s="7"/>
      <c r="BU1638" s="7"/>
      <c r="BV1638" s="7"/>
      <c r="BW1638" s="7"/>
      <c r="BX1638" s="7"/>
      <c r="BY1638" s="7"/>
      <c r="BZ1638" s="7"/>
      <c r="CA1638" s="7"/>
      <c r="CB1638" s="7"/>
      <c r="CC1638" s="7"/>
      <c r="CD1638" s="7"/>
      <c r="CE1638" s="7"/>
      <c r="CF1638" s="7"/>
      <c r="CG1638" s="7"/>
      <c r="CH1638" s="7"/>
      <c r="CI1638" s="7"/>
      <c r="CJ1638" s="7"/>
      <c r="CK1638" s="7"/>
      <c r="CL1638" s="7"/>
      <c r="CM1638" s="7"/>
      <c r="CN1638" s="7"/>
      <c r="CO1638" s="7"/>
      <c r="CP1638" s="7"/>
      <c r="CQ1638" s="7"/>
      <c r="CR1638" s="7"/>
      <c r="CS1638" s="7"/>
      <c r="CT1638" s="7"/>
      <c r="CU1638" s="7"/>
      <c r="CV1638" s="7"/>
      <c r="CW1638" s="7"/>
      <c r="CX1638" s="7"/>
      <c r="CY1638" s="7"/>
      <c r="CZ1638" s="7"/>
      <c r="DA1638" s="7"/>
      <c r="DB1638" s="7"/>
    </row>
    <row r="1639" spans="22:106"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  <c r="AW1639" s="7"/>
      <c r="AX1639" s="7"/>
      <c r="AY1639" s="7"/>
      <c r="AZ1639" s="7"/>
      <c r="BA1639" s="7"/>
      <c r="BB1639" s="7"/>
      <c r="BC1639" s="7"/>
      <c r="BD1639" s="7"/>
      <c r="BE1639" s="7"/>
      <c r="BF1639" s="7"/>
      <c r="BG1639" s="7"/>
      <c r="BH1639" s="7"/>
      <c r="BI1639" s="7"/>
      <c r="BJ1639" s="7"/>
      <c r="BK1639" s="7"/>
      <c r="BL1639" s="7"/>
      <c r="BM1639" s="7"/>
      <c r="BN1639" s="7"/>
      <c r="BO1639" s="7"/>
      <c r="BP1639" s="7"/>
      <c r="BQ1639" s="7"/>
      <c r="BR1639" s="7"/>
      <c r="BS1639" s="7"/>
      <c r="BT1639" s="7"/>
      <c r="BU1639" s="7"/>
      <c r="BV1639" s="7"/>
      <c r="BW1639" s="7"/>
      <c r="BX1639" s="7"/>
      <c r="BY1639" s="7"/>
      <c r="BZ1639" s="7"/>
      <c r="CA1639" s="7"/>
      <c r="CB1639" s="7"/>
      <c r="CC1639" s="7"/>
      <c r="CD1639" s="7"/>
      <c r="CE1639" s="7"/>
      <c r="CF1639" s="7"/>
      <c r="CG1639" s="7"/>
      <c r="CH1639" s="7"/>
      <c r="CI1639" s="7"/>
      <c r="CJ1639" s="7"/>
      <c r="CK1639" s="7"/>
      <c r="CL1639" s="7"/>
      <c r="CM1639" s="7"/>
      <c r="CN1639" s="7"/>
      <c r="CO1639" s="7"/>
      <c r="CP1639" s="7"/>
      <c r="CQ1639" s="7"/>
      <c r="CR1639" s="7"/>
      <c r="CS1639" s="7"/>
      <c r="CT1639" s="7"/>
      <c r="CU1639" s="7"/>
      <c r="CV1639" s="7"/>
      <c r="CW1639" s="7"/>
      <c r="CX1639" s="7"/>
      <c r="CY1639" s="7"/>
      <c r="CZ1639" s="7"/>
      <c r="DA1639" s="7"/>
      <c r="DB1639" s="7"/>
    </row>
    <row r="1640" spans="22:106"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  <c r="AW1640" s="7"/>
      <c r="AX1640" s="7"/>
      <c r="AY1640" s="7"/>
      <c r="AZ1640" s="7"/>
      <c r="BA1640" s="7"/>
      <c r="BB1640" s="7"/>
      <c r="BC1640" s="7"/>
      <c r="BD1640" s="7"/>
      <c r="BE1640" s="7"/>
      <c r="BF1640" s="7"/>
      <c r="BG1640" s="7"/>
      <c r="BH1640" s="7"/>
      <c r="BI1640" s="7"/>
      <c r="BJ1640" s="7"/>
      <c r="BK1640" s="7"/>
      <c r="BL1640" s="7"/>
      <c r="BM1640" s="7"/>
      <c r="BN1640" s="7"/>
      <c r="BO1640" s="7"/>
      <c r="BP1640" s="7"/>
      <c r="BQ1640" s="7"/>
      <c r="BR1640" s="7"/>
      <c r="BS1640" s="7"/>
      <c r="BT1640" s="7"/>
      <c r="BU1640" s="7"/>
      <c r="BV1640" s="7"/>
      <c r="BW1640" s="7"/>
      <c r="BX1640" s="7"/>
      <c r="BY1640" s="7"/>
      <c r="BZ1640" s="7"/>
      <c r="CA1640" s="7"/>
      <c r="CB1640" s="7"/>
      <c r="CC1640" s="7"/>
      <c r="CD1640" s="7"/>
      <c r="CE1640" s="7"/>
      <c r="CF1640" s="7"/>
      <c r="CG1640" s="7"/>
      <c r="CH1640" s="7"/>
      <c r="CI1640" s="7"/>
      <c r="CJ1640" s="7"/>
      <c r="CK1640" s="7"/>
      <c r="CL1640" s="7"/>
      <c r="CM1640" s="7"/>
      <c r="CN1640" s="7"/>
      <c r="CO1640" s="7"/>
      <c r="CP1640" s="7"/>
      <c r="CQ1640" s="7"/>
      <c r="CR1640" s="7"/>
      <c r="CS1640" s="7"/>
      <c r="CT1640" s="7"/>
      <c r="CU1640" s="7"/>
      <c r="CV1640" s="7"/>
      <c r="CW1640" s="7"/>
      <c r="CX1640" s="7"/>
      <c r="CY1640" s="7"/>
      <c r="CZ1640" s="7"/>
      <c r="DA1640" s="7"/>
      <c r="DB1640" s="7"/>
    </row>
    <row r="1641" spans="22:106"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  <c r="AW1641" s="7"/>
      <c r="AX1641" s="7"/>
      <c r="AY1641" s="7"/>
      <c r="AZ1641" s="7"/>
      <c r="BA1641" s="7"/>
      <c r="BB1641" s="7"/>
      <c r="BC1641" s="7"/>
      <c r="BD1641" s="7"/>
      <c r="BE1641" s="7"/>
      <c r="BF1641" s="7"/>
      <c r="BG1641" s="7"/>
      <c r="BH1641" s="7"/>
      <c r="BI1641" s="7"/>
      <c r="BJ1641" s="7"/>
      <c r="BK1641" s="7"/>
      <c r="BL1641" s="7"/>
      <c r="BM1641" s="7"/>
      <c r="BN1641" s="7"/>
      <c r="BO1641" s="7"/>
      <c r="BP1641" s="7"/>
      <c r="BQ1641" s="7"/>
      <c r="BR1641" s="7"/>
      <c r="BS1641" s="7"/>
      <c r="BT1641" s="7"/>
      <c r="BU1641" s="7"/>
      <c r="BV1641" s="7"/>
      <c r="BW1641" s="7"/>
      <c r="BX1641" s="7"/>
      <c r="BY1641" s="7"/>
      <c r="BZ1641" s="7"/>
      <c r="CA1641" s="7"/>
      <c r="CB1641" s="7"/>
      <c r="CC1641" s="7"/>
      <c r="CD1641" s="7"/>
      <c r="CE1641" s="7"/>
      <c r="CF1641" s="7"/>
      <c r="CG1641" s="7"/>
      <c r="CH1641" s="7"/>
      <c r="CI1641" s="7"/>
      <c r="CJ1641" s="7"/>
      <c r="CK1641" s="7"/>
      <c r="CL1641" s="7"/>
      <c r="CM1641" s="7"/>
      <c r="CN1641" s="7"/>
      <c r="CO1641" s="7"/>
      <c r="CP1641" s="7"/>
      <c r="CQ1641" s="7"/>
      <c r="CR1641" s="7"/>
      <c r="CS1641" s="7"/>
      <c r="CT1641" s="7"/>
      <c r="CU1641" s="7"/>
      <c r="CV1641" s="7"/>
      <c r="CW1641" s="7"/>
      <c r="CX1641" s="7"/>
      <c r="CY1641" s="7"/>
      <c r="CZ1641" s="7"/>
      <c r="DA1641" s="7"/>
      <c r="DB1641" s="7"/>
    </row>
    <row r="1642" spans="22:106"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  <c r="AW1642" s="7"/>
      <c r="AX1642" s="7"/>
      <c r="AY1642" s="7"/>
      <c r="AZ1642" s="7"/>
      <c r="BA1642" s="7"/>
      <c r="BB1642" s="7"/>
      <c r="BC1642" s="7"/>
      <c r="BD1642" s="7"/>
      <c r="BE1642" s="7"/>
      <c r="BF1642" s="7"/>
      <c r="BG1642" s="7"/>
      <c r="BH1642" s="7"/>
      <c r="BI1642" s="7"/>
      <c r="BJ1642" s="7"/>
      <c r="BK1642" s="7"/>
      <c r="BL1642" s="7"/>
      <c r="BM1642" s="7"/>
      <c r="BN1642" s="7"/>
      <c r="BO1642" s="7"/>
      <c r="BP1642" s="7"/>
      <c r="BQ1642" s="7"/>
      <c r="BR1642" s="7"/>
      <c r="BS1642" s="7"/>
      <c r="BT1642" s="7"/>
      <c r="BU1642" s="7"/>
      <c r="BV1642" s="7"/>
      <c r="BW1642" s="7"/>
      <c r="BX1642" s="7"/>
      <c r="BY1642" s="7"/>
      <c r="BZ1642" s="7"/>
      <c r="CA1642" s="7"/>
      <c r="CB1642" s="7"/>
      <c r="CC1642" s="7"/>
      <c r="CD1642" s="7"/>
      <c r="CE1642" s="7"/>
      <c r="CF1642" s="7"/>
      <c r="CG1642" s="7"/>
      <c r="CH1642" s="7"/>
      <c r="CI1642" s="7"/>
      <c r="CJ1642" s="7"/>
      <c r="CK1642" s="7"/>
      <c r="CL1642" s="7"/>
      <c r="CM1642" s="7"/>
      <c r="CN1642" s="7"/>
      <c r="CO1642" s="7"/>
      <c r="CP1642" s="7"/>
      <c r="CQ1642" s="7"/>
      <c r="CR1642" s="7"/>
      <c r="CS1642" s="7"/>
      <c r="CT1642" s="7"/>
      <c r="CU1642" s="7"/>
      <c r="CV1642" s="7"/>
      <c r="CW1642" s="7"/>
      <c r="CX1642" s="7"/>
      <c r="CY1642" s="7"/>
      <c r="CZ1642" s="7"/>
      <c r="DA1642" s="7"/>
      <c r="DB1642" s="7"/>
    </row>
    <row r="1643" spans="22:106"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  <c r="AW1643" s="7"/>
      <c r="AX1643" s="7"/>
      <c r="AY1643" s="7"/>
      <c r="AZ1643" s="7"/>
      <c r="BA1643" s="7"/>
      <c r="BB1643" s="7"/>
      <c r="BC1643" s="7"/>
      <c r="BD1643" s="7"/>
      <c r="BE1643" s="7"/>
      <c r="BF1643" s="7"/>
      <c r="BG1643" s="7"/>
      <c r="BH1643" s="7"/>
      <c r="BI1643" s="7"/>
      <c r="BJ1643" s="7"/>
      <c r="BK1643" s="7"/>
      <c r="BL1643" s="7"/>
      <c r="BM1643" s="7"/>
      <c r="BN1643" s="7"/>
      <c r="BO1643" s="7"/>
      <c r="BP1643" s="7"/>
      <c r="BQ1643" s="7"/>
      <c r="BR1643" s="7"/>
      <c r="BS1643" s="7"/>
      <c r="BT1643" s="7"/>
      <c r="BU1643" s="7"/>
      <c r="BV1643" s="7"/>
      <c r="BW1643" s="7"/>
      <c r="BX1643" s="7"/>
      <c r="BY1643" s="7"/>
      <c r="BZ1643" s="7"/>
      <c r="CA1643" s="7"/>
      <c r="CB1643" s="7"/>
      <c r="CC1643" s="7"/>
      <c r="CD1643" s="7"/>
      <c r="CE1643" s="7"/>
      <c r="CF1643" s="7"/>
      <c r="CG1643" s="7"/>
      <c r="CH1643" s="7"/>
      <c r="CI1643" s="7"/>
      <c r="CJ1643" s="7"/>
      <c r="CK1643" s="7"/>
      <c r="CL1643" s="7"/>
      <c r="CM1643" s="7"/>
      <c r="CN1643" s="7"/>
      <c r="CO1643" s="7"/>
      <c r="CP1643" s="7"/>
      <c r="CQ1643" s="7"/>
      <c r="CR1643" s="7"/>
      <c r="CS1643" s="7"/>
      <c r="CT1643" s="7"/>
      <c r="CU1643" s="7"/>
      <c r="CV1643" s="7"/>
      <c r="CW1643" s="7"/>
      <c r="CX1643" s="7"/>
      <c r="CY1643" s="7"/>
      <c r="CZ1643" s="7"/>
      <c r="DA1643" s="7"/>
      <c r="DB1643" s="7"/>
    </row>
    <row r="1644" spans="22:106"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  <c r="AW1644" s="7"/>
      <c r="AX1644" s="7"/>
      <c r="AY1644" s="7"/>
      <c r="AZ1644" s="7"/>
      <c r="BA1644" s="7"/>
      <c r="BB1644" s="7"/>
      <c r="BC1644" s="7"/>
      <c r="BD1644" s="7"/>
      <c r="BE1644" s="7"/>
      <c r="BF1644" s="7"/>
      <c r="BG1644" s="7"/>
      <c r="BH1644" s="7"/>
      <c r="BI1644" s="7"/>
      <c r="BJ1644" s="7"/>
      <c r="BK1644" s="7"/>
      <c r="BL1644" s="7"/>
      <c r="BM1644" s="7"/>
      <c r="BN1644" s="7"/>
      <c r="BO1644" s="7"/>
      <c r="BP1644" s="7"/>
      <c r="BQ1644" s="7"/>
      <c r="BR1644" s="7"/>
      <c r="BS1644" s="7"/>
      <c r="BT1644" s="7"/>
      <c r="BU1644" s="7"/>
      <c r="BV1644" s="7"/>
      <c r="BW1644" s="7"/>
      <c r="BX1644" s="7"/>
      <c r="BY1644" s="7"/>
      <c r="BZ1644" s="7"/>
      <c r="CA1644" s="7"/>
      <c r="CB1644" s="7"/>
      <c r="CC1644" s="7"/>
      <c r="CD1644" s="7"/>
      <c r="CE1644" s="7"/>
      <c r="CF1644" s="7"/>
      <c r="CG1644" s="7"/>
      <c r="CH1644" s="7"/>
      <c r="CI1644" s="7"/>
      <c r="CJ1644" s="7"/>
      <c r="CK1644" s="7"/>
      <c r="CL1644" s="7"/>
      <c r="CM1644" s="7"/>
      <c r="CN1644" s="7"/>
      <c r="CO1644" s="7"/>
      <c r="CP1644" s="7"/>
      <c r="CQ1644" s="7"/>
      <c r="CR1644" s="7"/>
      <c r="CS1644" s="7"/>
      <c r="CT1644" s="7"/>
      <c r="CU1644" s="7"/>
      <c r="CV1644" s="7"/>
      <c r="CW1644" s="7"/>
      <c r="CX1644" s="7"/>
      <c r="CY1644" s="7"/>
      <c r="CZ1644" s="7"/>
      <c r="DA1644" s="7"/>
      <c r="DB1644" s="7"/>
    </row>
    <row r="1645" spans="22:106"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  <c r="AW1645" s="7"/>
      <c r="AX1645" s="7"/>
      <c r="AY1645" s="7"/>
      <c r="AZ1645" s="7"/>
      <c r="BA1645" s="7"/>
      <c r="BB1645" s="7"/>
      <c r="BC1645" s="7"/>
      <c r="BD1645" s="7"/>
      <c r="BE1645" s="7"/>
      <c r="BF1645" s="7"/>
      <c r="BG1645" s="7"/>
      <c r="BH1645" s="7"/>
      <c r="BI1645" s="7"/>
      <c r="BJ1645" s="7"/>
      <c r="BK1645" s="7"/>
      <c r="BL1645" s="7"/>
      <c r="BM1645" s="7"/>
      <c r="BN1645" s="7"/>
      <c r="BO1645" s="7"/>
      <c r="BP1645" s="7"/>
      <c r="BQ1645" s="7"/>
      <c r="BR1645" s="7"/>
      <c r="BS1645" s="7"/>
      <c r="BT1645" s="7"/>
      <c r="BU1645" s="7"/>
      <c r="BV1645" s="7"/>
      <c r="BW1645" s="7"/>
      <c r="BX1645" s="7"/>
      <c r="BY1645" s="7"/>
      <c r="BZ1645" s="7"/>
      <c r="CA1645" s="7"/>
      <c r="CB1645" s="7"/>
      <c r="CC1645" s="7"/>
      <c r="CD1645" s="7"/>
      <c r="CE1645" s="7"/>
      <c r="CF1645" s="7"/>
      <c r="CG1645" s="7"/>
      <c r="CH1645" s="7"/>
      <c r="CI1645" s="7"/>
      <c r="CJ1645" s="7"/>
      <c r="CK1645" s="7"/>
      <c r="CL1645" s="7"/>
      <c r="CM1645" s="7"/>
      <c r="CN1645" s="7"/>
      <c r="CO1645" s="7"/>
      <c r="CP1645" s="7"/>
      <c r="CQ1645" s="7"/>
      <c r="CR1645" s="7"/>
      <c r="CS1645" s="7"/>
      <c r="CT1645" s="7"/>
      <c r="CU1645" s="7"/>
      <c r="CV1645" s="7"/>
      <c r="CW1645" s="7"/>
      <c r="CX1645" s="7"/>
      <c r="CY1645" s="7"/>
      <c r="CZ1645" s="7"/>
      <c r="DA1645" s="7"/>
      <c r="DB1645" s="7"/>
    </row>
    <row r="1646" spans="22:106"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  <c r="AW1646" s="7"/>
      <c r="AX1646" s="7"/>
      <c r="AY1646" s="7"/>
      <c r="AZ1646" s="7"/>
      <c r="BA1646" s="7"/>
      <c r="BB1646" s="7"/>
      <c r="BC1646" s="7"/>
      <c r="BD1646" s="7"/>
      <c r="BE1646" s="7"/>
      <c r="BF1646" s="7"/>
      <c r="BG1646" s="7"/>
      <c r="BH1646" s="7"/>
      <c r="BI1646" s="7"/>
      <c r="BJ1646" s="7"/>
      <c r="BK1646" s="7"/>
      <c r="BL1646" s="7"/>
      <c r="BM1646" s="7"/>
      <c r="BN1646" s="7"/>
      <c r="BO1646" s="7"/>
      <c r="BP1646" s="7"/>
      <c r="BQ1646" s="7"/>
      <c r="BR1646" s="7"/>
      <c r="BS1646" s="7"/>
      <c r="BT1646" s="7"/>
      <c r="BU1646" s="7"/>
      <c r="BV1646" s="7"/>
      <c r="BW1646" s="7"/>
      <c r="BX1646" s="7"/>
      <c r="BY1646" s="7"/>
      <c r="BZ1646" s="7"/>
      <c r="CA1646" s="7"/>
      <c r="CB1646" s="7"/>
      <c r="CC1646" s="7"/>
      <c r="CD1646" s="7"/>
      <c r="CE1646" s="7"/>
      <c r="CF1646" s="7"/>
      <c r="CG1646" s="7"/>
      <c r="CH1646" s="7"/>
      <c r="CI1646" s="7"/>
      <c r="CJ1646" s="7"/>
      <c r="CK1646" s="7"/>
      <c r="CL1646" s="7"/>
      <c r="CM1646" s="7"/>
      <c r="CN1646" s="7"/>
      <c r="CO1646" s="7"/>
      <c r="CP1646" s="7"/>
      <c r="CQ1646" s="7"/>
      <c r="CR1646" s="7"/>
      <c r="CS1646" s="7"/>
      <c r="CT1646" s="7"/>
      <c r="CU1646" s="7"/>
      <c r="CV1646" s="7"/>
      <c r="CW1646" s="7"/>
      <c r="CX1646" s="7"/>
      <c r="CY1646" s="7"/>
      <c r="CZ1646" s="7"/>
      <c r="DA1646" s="7"/>
      <c r="DB1646" s="7"/>
    </row>
    <row r="1647" spans="22:106"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  <c r="AW1647" s="7"/>
      <c r="AX1647" s="7"/>
      <c r="AY1647" s="7"/>
      <c r="AZ1647" s="7"/>
      <c r="BA1647" s="7"/>
      <c r="BB1647" s="7"/>
      <c r="BC1647" s="7"/>
      <c r="BD1647" s="7"/>
      <c r="BE1647" s="7"/>
      <c r="BF1647" s="7"/>
      <c r="BG1647" s="7"/>
      <c r="BH1647" s="7"/>
      <c r="BI1647" s="7"/>
      <c r="BJ1647" s="7"/>
      <c r="BK1647" s="7"/>
      <c r="BL1647" s="7"/>
      <c r="BM1647" s="7"/>
      <c r="BN1647" s="7"/>
      <c r="BO1647" s="7"/>
      <c r="BP1647" s="7"/>
      <c r="BQ1647" s="7"/>
      <c r="BR1647" s="7"/>
      <c r="BS1647" s="7"/>
      <c r="BT1647" s="7"/>
      <c r="BU1647" s="7"/>
      <c r="BV1647" s="7"/>
      <c r="BW1647" s="7"/>
      <c r="BX1647" s="7"/>
      <c r="BY1647" s="7"/>
      <c r="BZ1647" s="7"/>
      <c r="CA1647" s="7"/>
      <c r="CB1647" s="7"/>
      <c r="CC1647" s="7"/>
      <c r="CD1647" s="7"/>
      <c r="CE1647" s="7"/>
      <c r="CF1647" s="7"/>
      <c r="CG1647" s="7"/>
      <c r="CH1647" s="7"/>
      <c r="CI1647" s="7"/>
      <c r="CJ1647" s="7"/>
      <c r="CK1647" s="7"/>
      <c r="CL1647" s="7"/>
      <c r="CM1647" s="7"/>
      <c r="CN1647" s="7"/>
      <c r="CO1647" s="7"/>
      <c r="CP1647" s="7"/>
      <c r="CQ1647" s="7"/>
      <c r="CR1647" s="7"/>
      <c r="CS1647" s="7"/>
      <c r="CT1647" s="7"/>
      <c r="CU1647" s="7"/>
      <c r="CV1647" s="7"/>
      <c r="CW1647" s="7"/>
      <c r="CX1647" s="7"/>
      <c r="CY1647" s="7"/>
      <c r="CZ1647" s="7"/>
      <c r="DA1647" s="7"/>
      <c r="DB1647" s="7"/>
    </row>
    <row r="1648" spans="22:106"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  <c r="AW1648" s="7"/>
      <c r="AX1648" s="7"/>
      <c r="AY1648" s="7"/>
      <c r="AZ1648" s="7"/>
      <c r="BA1648" s="7"/>
      <c r="BB1648" s="7"/>
      <c r="BC1648" s="7"/>
      <c r="BD1648" s="7"/>
      <c r="BE1648" s="7"/>
      <c r="BF1648" s="7"/>
      <c r="BG1648" s="7"/>
      <c r="BH1648" s="7"/>
      <c r="BI1648" s="7"/>
      <c r="BJ1648" s="7"/>
      <c r="BK1648" s="7"/>
      <c r="BL1648" s="7"/>
      <c r="BM1648" s="7"/>
      <c r="BN1648" s="7"/>
      <c r="BO1648" s="7"/>
      <c r="BP1648" s="7"/>
      <c r="BQ1648" s="7"/>
      <c r="BR1648" s="7"/>
      <c r="BS1648" s="7"/>
      <c r="BT1648" s="7"/>
      <c r="BU1648" s="7"/>
      <c r="BV1648" s="7"/>
      <c r="BW1648" s="7"/>
      <c r="BX1648" s="7"/>
      <c r="BY1648" s="7"/>
      <c r="BZ1648" s="7"/>
      <c r="CA1648" s="7"/>
      <c r="CB1648" s="7"/>
      <c r="CC1648" s="7"/>
      <c r="CD1648" s="7"/>
      <c r="CE1648" s="7"/>
      <c r="CF1648" s="7"/>
      <c r="CG1648" s="7"/>
      <c r="CH1648" s="7"/>
      <c r="CI1648" s="7"/>
      <c r="CJ1648" s="7"/>
      <c r="CK1648" s="7"/>
      <c r="CL1648" s="7"/>
      <c r="CM1648" s="7"/>
      <c r="CN1648" s="7"/>
      <c r="CO1648" s="7"/>
      <c r="CP1648" s="7"/>
      <c r="CQ1648" s="7"/>
      <c r="CR1648" s="7"/>
      <c r="CS1648" s="7"/>
      <c r="CT1648" s="7"/>
      <c r="CU1648" s="7"/>
      <c r="CV1648" s="7"/>
      <c r="CW1648" s="7"/>
      <c r="CX1648" s="7"/>
      <c r="CY1648" s="7"/>
      <c r="CZ1648" s="7"/>
      <c r="DA1648" s="7"/>
      <c r="DB1648" s="7"/>
    </row>
    <row r="1649" spans="22:106"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  <c r="AW1649" s="7"/>
      <c r="AX1649" s="7"/>
      <c r="AY1649" s="7"/>
      <c r="AZ1649" s="7"/>
      <c r="BA1649" s="7"/>
      <c r="BB1649" s="7"/>
      <c r="BC1649" s="7"/>
      <c r="BD1649" s="7"/>
      <c r="BE1649" s="7"/>
      <c r="BF1649" s="7"/>
      <c r="BG1649" s="7"/>
      <c r="BH1649" s="7"/>
      <c r="BI1649" s="7"/>
      <c r="BJ1649" s="7"/>
      <c r="BK1649" s="7"/>
      <c r="BL1649" s="7"/>
      <c r="BM1649" s="7"/>
      <c r="BN1649" s="7"/>
      <c r="BO1649" s="7"/>
      <c r="BP1649" s="7"/>
      <c r="BQ1649" s="7"/>
      <c r="BR1649" s="7"/>
      <c r="BS1649" s="7"/>
      <c r="BT1649" s="7"/>
      <c r="BU1649" s="7"/>
      <c r="BV1649" s="7"/>
      <c r="BW1649" s="7"/>
      <c r="BX1649" s="7"/>
      <c r="BY1649" s="7"/>
      <c r="BZ1649" s="7"/>
      <c r="CA1649" s="7"/>
      <c r="CB1649" s="7"/>
      <c r="CC1649" s="7"/>
      <c r="CD1649" s="7"/>
      <c r="CE1649" s="7"/>
      <c r="CF1649" s="7"/>
      <c r="CG1649" s="7"/>
      <c r="CH1649" s="7"/>
      <c r="CI1649" s="7"/>
      <c r="CJ1649" s="7"/>
      <c r="CK1649" s="7"/>
      <c r="CL1649" s="7"/>
      <c r="CM1649" s="7"/>
      <c r="CN1649" s="7"/>
      <c r="CO1649" s="7"/>
      <c r="CP1649" s="7"/>
      <c r="CQ1649" s="7"/>
      <c r="CR1649" s="7"/>
      <c r="CS1649" s="7"/>
      <c r="CT1649" s="7"/>
      <c r="CU1649" s="7"/>
      <c r="CV1649" s="7"/>
      <c r="CW1649" s="7"/>
      <c r="CX1649" s="7"/>
      <c r="CY1649" s="7"/>
      <c r="CZ1649" s="7"/>
      <c r="DA1649" s="7"/>
      <c r="DB1649" s="7"/>
    </row>
    <row r="1650" spans="22:106"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  <c r="AW1650" s="7"/>
      <c r="AX1650" s="7"/>
      <c r="AY1650" s="7"/>
      <c r="AZ1650" s="7"/>
      <c r="BA1650" s="7"/>
      <c r="BB1650" s="7"/>
      <c r="BC1650" s="7"/>
      <c r="BD1650" s="7"/>
      <c r="BE1650" s="7"/>
      <c r="BF1650" s="7"/>
      <c r="BG1650" s="7"/>
      <c r="BH1650" s="7"/>
      <c r="BI1650" s="7"/>
      <c r="BJ1650" s="7"/>
      <c r="BK1650" s="7"/>
      <c r="BL1650" s="7"/>
      <c r="BM1650" s="7"/>
      <c r="BN1650" s="7"/>
      <c r="BO1650" s="7"/>
      <c r="BP1650" s="7"/>
      <c r="BQ1650" s="7"/>
      <c r="BR1650" s="7"/>
      <c r="BS1650" s="7"/>
      <c r="BT1650" s="7"/>
      <c r="BU1650" s="7"/>
      <c r="BV1650" s="7"/>
      <c r="BW1650" s="7"/>
      <c r="BX1650" s="7"/>
      <c r="BY1650" s="7"/>
      <c r="BZ1650" s="7"/>
      <c r="CA1650" s="7"/>
      <c r="CB1650" s="7"/>
      <c r="CC1650" s="7"/>
      <c r="CD1650" s="7"/>
      <c r="CE1650" s="7"/>
      <c r="CF1650" s="7"/>
      <c r="CG1650" s="7"/>
      <c r="CH1650" s="7"/>
      <c r="CI1650" s="7"/>
      <c r="CJ1650" s="7"/>
      <c r="CK1650" s="7"/>
      <c r="CL1650" s="7"/>
      <c r="CM1650" s="7"/>
      <c r="CN1650" s="7"/>
      <c r="CO1650" s="7"/>
      <c r="CP1650" s="7"/>
      <c r="CQ1650" s="7"/>
      <c r="CR1650" s="7"/>
      <c r="CS1650" s="7"/>
      <c r="CT1650" s="7"/>
      <c r="CU1650" s="7"/>
      <c r="CV1650" s="7"/>
      <c r="CW1650" s="7"/>
      <c r="CX1650" s="7"/>
      <c r="CY1650" s="7"/>
      <c r="CZ1650" s="7"/>
      <c r="DA1650" s="7"/>
      <c r="DB1650" s="7"/>
    </row>
    <row r="1651" spans="22:106"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  <c r="AW1651" s="7"/>
      <c r="AX1651" s="7"/>
      <c r="AY1651" s="7"/>
      <c r="AZ1651" s="7"/>
      <c r="BA1651" s="7"/>
      <c r="BB1651" s="7"/>
      <c r="BC1651" s="7"/>
      <c r="BD1651" s="7"/>
      <c r="BE1651" s="7"/>
      <c r="BF1651" s="7"/>
      <c r="BG1651" s="7"/>
      <c r="BH1651" s="7"/>
      <c r="BI1651" s="7"/>
      <c r="BJ1651" s="7"/>
      <c r="BK1651" s="7"/>
      <c r="BL1651" s="7"/>
      <c r="BM1651" s="7"/>
      <c r="BN1651" s="7"/>
      <c r="BO1651" s="7"/>
      <c r="BP1651" s="7"/>
      <c r="BQ1651" s="7"/>
      <c r="BR1651" s="7"/>
      <c r="BS1651" s="7"/>
      <c r="BT1651" s="7"/>
      <c r="BU1651" s="7"/>
      <c r="BV1651" s="7"/>
      <c r="BW1651" s="7"/>
      <c r="BX1651" s="7"/>
      <c r="BY1651" s="7"/>
      <c r="BZ1651" s="7"/>
      <c r="CA1651" s="7"/>
      <c r="CB1651" s="7"/>
      <c r="CC1651" s="7"/>
      <c r="CD1651" s="7"/>
      <c r="CE1651" s="7"/>
      <c r="CF1651" s="7"/>
      <c r="CG1651" s="7"/>
      <c r="CH1651" s="7"/>
      <c r="CI1651" s="7"/>
      <c r="CJ1651" s="7"/>
      <c r="CK1651" s="7"/>
      <c r="CL1651" s="7"/>
      <c r="CM1651" s="7"/>
      <c r="CN1651" s="7"/>
      <c r="CO1651" s="7"/>
      <c r="CP1651" s="7"/>
      <c r="CQ1651" s="7"/>
      <c r="CR1651" s="7"/>
      <c r="CS1651" s="7"/>
      <c r="CT1651" s="7"/>
      <c r="CU1651" s="7"/>
      <c r="CV1651" s="7"/>
      <c r="CW1651" s="7"/>
      <c r="CX1651" s="7"/>
      <c r="CY1651" s="7"/>
      <c r="CZ1651" s="7"/>
      <c r="DA1651" s="7"/>
      <c r="DB1651" s="7"/>
    </row>
    <row r="1652" spans="22:106"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  <c r="AW1652" s="7"/>
      <c r="AX1652" s="7"/>
      <c r="AY1652" s="7"/>
      <c r="AZ1652" s="7"/>
      <c r="BA1652" s="7"/>
      <c r="BB1652" s="7"/>
      <c r="BC1652" s="7"/>
      <c r="BD1652" s="7"/>
      <c r="BE1652" s="7"/>
      <c r="BF1652" s="7"/>
      <c r="BG1652" s="7"/>
      <c r="BH1652" s="7"/>
      <c r="BI1652" s="7"/>
      <c r="BJ1652" s="7"/>
      <c r="BK1652" s="7"/>
      <c r="BL1652" s="7"/>
      <c r="BM1652" s="7"/>
      <c r="BN1652" s="7"/>
      <c r="BO1652" s="7"/>
      <c r="BP1652" s="7"/>
      <c r="BQ1652" s="7"/>
      <c r="BR1652" s="7"/>
      <c r="BS1652" s="7"/>
      <c r="BT1652" s="7"/>
      <c r="BU1652" s="7"/>
      <c r="BV1652" s="7"/>
      <c r="BW1652" s="7"/>
      <c r="BX1652" s="7"/>
      <c r="BY1652" s="7"/>
      <c r="BZ1652" s="7"/>
      <c r="CA1652" s="7"/>
      <c r="CB1652" s="7"/>
      <c r="CC1652" s="7"/>
      <c r="CD1652" s="7"/>
      <c r="CE1652" s="7"/>
      <c r="CF1652" s="7"/>
      <c r="CG1652" s="7"/>
      <c r="CH1652" s="7"/>
      <c r="CI1652" s="7"/>
      <c r="CJ1652" s="7"/>
      <c r="CK1652" s="7"/>
      <c r="CL1652" s="7"/>
      <c r="CM1652" s="7"/>
      <c r="CN1652" s="7"/>
      <c r="CO1652" s="7"/>
      <c r="CP1652" s="7"/>
      <c r="CQ1652" s="7"/>
      <c r="CR1652" s="7"/>
      <c r="CS1652" s="7"/>
      <c r="CT1652" s="7"/>
      <c r="CU1652" s="7"/>
      <c r="CV1652" s="7"/>
      <c r="CW1652" s="7"/>
      <c r="CX1652" s="7"/>
      <c r="CY1652" s="7"/>
      <c r="CZ1652" s="7"/>
      <c r="DA1652" s="7"/>
      <c r="DB1652" s="7"/>
    </row>
    <row r="1653" spans="22:106"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  <c r="AW1653" s="7"/>
      <c r="AX1653" s="7"/>
      <c r="AY1653" s="7"/>
      <c r="AZ1653" s="7"/>
      <c r="BA1653" s="7"/>
      <c r="BB1653" s="7"/>
      <c r="BC1653" s="7"/>
      <c r="BD1653" s="7"/>
      <c r="BE1653" s="7"/>
      <c r="BF1653" s="7"/>
      <c r="BG1653" s="7"/>
      <c r="BH1653" s="7"/>
      <c r="BI1653" s="7"/>
      <c r="BJ1653" s="7"/>
      <c r="BK1653" s="7"/>
      <c r="BL1653" s="7"/>
      <c r="BM1653" s="7"/>
      <c r="BN1653" s="7"/>
      <c r="BO1653" s="7"/>
      <c r="BP1653" s="7"/>
      <c r="BQ1653" s="7"/>
      <c r="BR1653" s="7"/>
      <c r="BS1653" s="7"/>
      <c r="BT1653" s="7"/>
      <c r="BU1653" s="7"/>
      <c r="BV1653" s="7"/>
      <c r="BW1653" s="7"/>
      <c r="BX1653" s="7"/>
      <c r="BY1653" s="7"/>
      <c r="BZ1653" s="7"/>
      <c r="CA1653" s="7"/>
      <c r="CB1653" s="7"/>
      <c r="CC1653" s="7"/>
      <c r="CD1653" s="7"/>
      <c r="CE1653" s="7"/>
      <c r="CF1653" s="7"/>
      <c r="CG1653" s="7"/>
      <c r="CH1653" s="7"/>
      <c r="CI1653" s="7"/>
      <c r="CJ1653" s="7"/>
      <c r="CK1653" s="7"/>
      <c r="CL1653" s="7"/>
      <c r="CM1653" s="7"/>
      <c r="CN1653" s="7"/>
      <c r="CO1653" s="7"/>
      <c r="CP1653" s="7"/>
      <c r="CQ1653" s="7"/>
      <c r="CR1653" s="7"/>
      <c r="CS1653" s="7"/>
      <c r="CT1653" s="7"/>
      <c r="CU1653" s="7"/>
      <c r="CV1653" s="7"/>
      <c r="CW1653" s="7"/>
      <c r="CX1653" s="7"/>
      <c r="CY1653" s="7"/>
      <c r="CZ1653" s="7"/>
      <c r="DA1653" s="7"/>
      <c r="DB1653" s="7"/>
    </row>
    <row r="1654" spans="22:106"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  <c r="AW1654" s="7"/>
      <c r="AX1654" s="7"/>
      <c r="AY1654" s="7"/>
      <c r="AZ1654" s="7"/>
      <c r="BA1654" s="7"/>
      <c r="BB1654" s="7"/>
      <c r="BC1654" s="7"/>
      <c r="BD1654" s="7"/>
      <c r="BE1654" s="7"/>
      <c r="BF1654" s="7"/>
      <c r="BG1654" s="7"/>
      <c r="BH1654" s="7"/>
      <c r="BI1654" s="7"/>
      <c r="BJ1654" s="7"/>
      <c r="BK1654" s="7"/>
      <c r="BL1654" s="7"/>
      <c r="BM1654" s="7"/>
      <c r="BN1654" s="7"/>
      <c r="BO1654" s="7"/>
      <c r="BP1654" s="7"/>
      <c r="BQ1654" s="7"/>
      <c r="BR1654" s="7"/>
      <c r="BS1654" s="7"/>
      <c r="BT1654" s="7"/>
      <c r="BU1654" s="7"/>
      <c r="BV1654" s="7"/>
      <c r="BW1654" s="7"/>
      <c r="BX1654" s="7"/>
      <c r="BY1654" s="7"/>
      <c r="BZ1654" s="7"/>
      <c r="CA1654" s="7"/>
      <c r="CB1654" s="7"/>
      <c r="CC1654" s="7"/>
      <c r="CD1654" s="7"/>
      <c r="CE1654" s="7"/>
      <c r="CF1654" s="7"/>
      <c r="CG1654" s="7"/>
      <c r="CH1654" s="7"/>
      <c r="CI1654" s="7"/>
      <c r="CJ1654" s="7"/>
      <c r="CK1654" s="7"/>
      <c r="CL1654" s="7"/>
      <c r="CM1654" s="7"/>
      <c r="CN1654" s="7"/>
      <c r="CO1654" s="7"/>
      <c r="CP1654" s="7"/>
      <c r="CQ1654" s="7"/>
      <c r="CR1654" s="7"/>
      <c r="CS1654" s="7"/>
      <c r="CT1654" s="7"/>
      <c r="CU1654" s="7"/>
      <c r="CV1654" s="7"/>
      <c r="CW1654" s="7"/>
      <c r="CX1654" s="7"/>
      <c r="CY1654" s="7"/>
      <c r="CZ1654" s="7"/>
      <c r="DA1654" s="7"/>
      <c r="DB1654" s="7"/>
    </row>
    <row r="1655" spans="22:106"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  <c r="AW1655" s="7"/>
      <c r="AX1655" s="7"/>
      <c r="AY1655" s="7"/>
      <c r="AZ1655" s="7"/>
      <c r="BA1655" s="7"/>
      <c r="BB1655" s="7"/>
      <c r="BC1655" s="7"/>
      <c r="BD1655" s="7"/>
      <c r="BE1655" s="7"/>
      <c r="BF1655" s="7"/>
      <c r="BG1655" s="7"/>
      <c r="BH1655" s="7"/>
      <c r="BI1655" s="7"/>
      <c r="BJ1655" s="7"/>
      <c r="BK1655" s="7"/>
      <c r="BL1655" s="7"/>
      <c r="BM1655" s="7"/>
      <c r="BN1655" s="7"/>
      <c r="BO1655" s="7"/>
      <c r="BP1655" s="7"/>
      <c r="BQ1655" s="7"/>
      <c r="BR1655" s="7"/>
      <c r="BS1655" s="7"/>
      <c r="BT1655" s="7"/>
      <c r="BU1655" s="7"/>
      <c r="BV1655" s="7"/>
      <c r="BW1655" s="7"/>
      <c r="BX1655" s="7"/>
      <c r="BY1655" s="7"/>
      <c r="BZ1655" s="7"/>
      <c r="CA1655" s="7"/>
      <c r="CB1655" s="7"/>
      <c r="CC1655" s="7"/>
      <c r="CD1655" s="7"/>
      <c r="CE1655" s="7"/>
      <c r="CF1655" s="7"/>
      <c r="CG1655" s="7"/>
      <c r="CH1655" s="7"/>
      <c r="CI1655" s="7"/>
      <c r="CJ1655" s="7"/>
      <c r="CK1655" s="7"/>
      <c r="CL1655" s="7"/>
      <c r="CM1655" s="7"/>
      <c r="CN1655" s="7"/>
      <c r="CO1655" s="7"/>
      <c r="CP1655" s="7"/>
      <c r="CQ1655" s="7"/>
      <c r="CR1655" s="7"/>
      <c r="CS1655" s="7"/>
      <c r="CT1655" s="7"/>
      <c r="CU1655" s="7"/>
      <c r="CV1655" s="7"/>
      <c r="CW1655" s="7"/>
      <c r="CX1655" s="7"/>
      <c r="CY1655" s="7"/>
      <c r="CZ1655" s="7"/>
      <c r="DA1655" s="7"/>
      <c r="DB1655" s="7"/>
    </row>
    <row r="1656" spans="22:106"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  <c r="AW1656" s="7"/>
      <c r="AX1656" s="7"/>
      <c r="AY1656" s="7"/>
      <c r="AZ1656" s="7"/>
      <c r="BA1656" s="7"/>
      <c r="BB1656" s="7"/>
      <c r="BC1656" s="7"/>
      <c r="BD1656" s="7"/>
      <c r="BE1656" s="7"/>
      <c r="BF1656" s="7"/>
      <c r="BG1656" s="7"/>
      <c r="BH1656" s="7"/>
      <c r="BI1656" s="7"/>
      <c r="BJ1656" s="7"/>
      <c r="BK1656" s="7"/>
      <c r="BL1656" s="7"/>
      <c r="BM1656" s="7"/>
      <c r="BN1656" s="7"/>
      <c r="BO1656" s="7"/>
      <c r="BP1656" s="7"/>
      <c r="BQ1656" s="7"/>
      <c r="BR1656" s="7"/>
      <c r="BS1656" s="7"/>
      <c r="BT1656" s="7"/>
      <c r="BU1656" s="7"/>
      <c r="BV1656" s="7"/>
      <c r="BW1656" s="7"/>
      <c r="BX1656" s="7"/>
      <c r="BY1656" s="7"/>
      <c r="BZ1656" s="7"/>
      <c r="CA1656" s="7"/>
      <c r="CB1656" s="7"/>
      <c r="CC1656" s="7"/>
      <c r="CD1656" s="7"/>
      <c r="CE1656" s="7"/>
      <c r="CF1656" s="7"/>
      <c r="CG1656" s="7"/>
      <c r="CH1656" s="7"/>
      <c r="CI1656" s="7"/>
      <c r="CJ1656" s="7"/>
      <c r="CK1656" s="7"/>
      <c r="CL1656" s="7"/>
      <c r="CM1656" s="7"/>
      <c r="CN1656" s="7"/>
      <c r="CO1656" s="7"/>
      <c r="CP1656" s="7"/>
      <c r="CQ1656" s="7"/>
      <c r="CR1656" s="7"/>
      <c r="CS1656" s="7"/>
      <c r="CT1656" s="7"/>
      <c r="CU1656" s="7"/>
      <c r="CV1656" s="7"/>
      <c r="CW1656" s="7"/>
      <c r="CX1656" s="7"/>
      <c r="CY1656" s="7"/>
      <c r="CZ1656" s="7"/>
      <c r="DA1656" s="7"/>
      <c r="DB1656" s="7"/>
    </row>
    <row r="1657" spans="22:106"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  <c r="AW1657" s="7"/>
      <c r="AX1657" s="7"/>
      <c r="AY1657" s="7"/>
      <c r="AZ1657" s="7"/>
      <c r="BA1657" s="7"/>
      <c r="BB1657" s="7"/>
      <c r="BC1657" s="7"/>
      <c r="BD1657" s="7"/>
      <c r="BE1657" s="7"/>
      <c r="BF1657" s="7"/>
      <c r="BG1657" s="7"/>
      <c r="BH1657" s="7"/>
      <c r="BI1657" s="7"/>
      <c r="BJ1657" s="7"/>
      <c r="BK1657" s="7"/>
      <c r="BL1657" s="7"/>
      <c r="BM1657" s="7"/>
      <c r="BN1657" s="7"/>
      <c r="BO1657" s="7"/>
      <c r="BP1657" s="7"/>
      <c r="BQ1657" s="7"/>
      <c r="BR1657" s="7"/>
      <c r="BS1657" s="7"/>
      <c r="BT1657" s="7"/>
      <c r="BU1657" s="7"/>
      <c r="BV1657" s="7"/>
      <c r="BW1657" s="7"/>
      <c r="BX1657" s="7"/>
      <c r="BY1657" s="7"/>
      <c r="BZ1657" s="7"/>
      <c r="CA1657" s="7"/>
      <c r="CB1657" s="7"/>
      <c r="CC1657" s="7"/>
      <c r="CD1657" s="7"/>
      <c r="CE1657" s="7"/>
      <c r="CF1657" s="7"/>
      <c r="CG1657" s="7"/>
      <c r="CH1657" s="7"/>
      <c r="CI1657" s="7"/>
      <c r="CJ1657" s="7"/>
      <c r="CK1657" s="7"/>
      <c r="CL1657" s="7"/>
      <c r="CM1657" s="7"/>
      <c r="CN1657" s="7"/>
      <c r="CO1657" s="7"/>
      <c r="CP1657" s="7"/>
      <c r="CQ1657" s="7"/>
      <c r="CR1657" s="7"/>
      <c r="CS1657" s="7"/>
      <c r="CT1657" s="7"/>
      <c r="CU1657" s="7"/>
      <c r="CV1657" s="7"/>
      <c r="CW1657" s="7"/>
      <c r="CX1657" s="7"/>
      <c r="CY1657" s="7"/>
      <c r="CZ1657" s="7"/>
      <c r="DA1657" s="7"/>
      <c r="DB1657" s="7"/>
    </row>
    <row r="1658" spans="22:106"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  <c r="AW1658" s="7"/>
      <c r="AX1658" s="7"/>
      <c r="AY1658" s="7"/>
      <c r="AZ1658" s="7"/>
      <c r="BA1658" s="7"/>
      <c r="BB1658" s="7"/>
      <c r="BC1658" s="7"/>
      <c r="BD1658" s="7"/>
      <c r="BE1658" s="7"/>
      <c r="BF1658" s="7"/>
      <c r="BG1658" s="7"/>
      <c r="BH1658" s="7"/>
      <c r="BI1658" s="7"/>
      <c r="BJ1658" s="7"/>
      <c r="BK1658" s="7"/>
      <c r="BL1658" s="7"/>
      <c r="BM1658" s="7"/>
      <c r="BN1658" s="7"/>
      <c r="BO1658" s="7"/>
      <c r="BP1658" s="7"/>
      <c r="BQ1658" s="7"/>
      <c r="BR1658" s="7"/>
      <c r="BS1658" s="7"/>
      <c r="BT1658" s="7"/>
      <c r="BU1658" s="7"/>
      <c r="BV1658" s="7"/>
      <c r="BW1658" s="7"/>
      <c r="BX1658" s="7"/>
      <c r="BY1658" s="7"/>
      <c r="BZ1658" s="7"/>
      <c r="CA1658" s="7"/>
      <c r="CB1658" s="7"/>
      <c r="CC1658" s="7"/>
      <c r="CD1658" s="7"/>
      <c r="CE1658" s="7"/>
      <c r="CF1658" s="7"/>
      <c r="CG1658" s="7"/>
      <c r="CH1658" s="7"/>
      <c r="CI1658" s="7"/>
      <c r="CJ1658" s="7"/>
      <c r="CK1658" s="7"/>
      <c r="CL1658" s="7"/>
      <c r="CM1658" s="7"/>
      <c r="CN1658" s="7"/>
      <c r="CO1658" s="7"/>
      <c r="CP1658" s="7"/>
      <c r="CQ1658" s="7"/>
      <c r="CR1658" s="7"/>
      <c r="CS1658" s="7"/>
      <c r="CT1658" s="7"/>
      <c r="CU1658" s="7"/>
      <c r="CV1658" s="7"/>
      <c r="CW1658" s="7"/>
      <c r="CX1658" s="7"/>
      <c r="CY1658" s="7"/>
      <c r="CZ1658" s="7"/>
      <c r="DA1658" s="7"/>
      <c r="DB1658" s="7"/>
    </row>
    <row r="1659" spans="22:106"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  <c r="AW1659" s="7"/>
      <c r="AX1659" s="7"/>
      <c r="AY1659" s="7"/>
      <c r="AZ1659" s="7"/>
      <c r="BA1659" s="7"/>
      <c r="BB1659" s="7"/>
      <c r="BC1659" s="7"/>
      <c r="BD1659" s="7"/>
      <c r="BE1659" s="7"/>
      <c r="BF1659" s="7"/>
      <c r="BG1659" s="7"/>
      <c r="BH1659" s="7"/>
      <c r="BI1659" s="7"/>
      <c r="BJ1659" s="7"/>
      <c r="BK1659" s="7"/>
      <c r="BL1659" s="7"/>
      <c r="BM1659" s="7"/>
      <c r="BN1659" s="7"/>
      <c r="BO1659" s="7"/>
      <c r="BP1659" s="7"/>
      <c r="BQ1659" s="7"/>
      <c r="BR1659" s="7"/>
      <c r="BS1659" s="7"/>
      <c r="BT1659" s="7"/>
      <c r="BU1659" s="7"/>
      <c r="BV1659" s="7"/>
      <c r="BW1659" s="7"/>
      <c r="BX1659" s="7"/>
      <c r="BY1659" s="7"/>
      <c r="BZ1659" s="7"/>
      <c r="CA1659" s="7"/>
      <c r="CB1659" s="7"/>
      <c r="CC1659" s="7"/>
      <c r="CD1659" s="7"/>
      <c r="CE1659" s="7"/>
      <c r="CF1659" s="7"/>
      <c r="CG1659" s="7"/>
      <c r="CH1659" s="7"/>
      <c r="CI1659" s="7"/>
      <c r="CJ1659" s="7"/>
      <c r="CK1659" s="7"/>
      <c r="CL1659" s="7"/>
      <c r="CM1659" s="7"/>
      <c r="CN1659" s="7"/>
      <c r="CO1659" s="7"/>
      <c r="CP1659" s="7"/>
      <c r="CQ1659" s="7"/>
      <c r="CR1659" s="7"/>
      <c r="CS1659" s="7"/>
      <c r="CT1659" s="7"/>
      <c r="CU1659" s="7"/>
      <c r="CV1659" s="7"/>
      <c r="CW1659" s="7"/>
      <c r="CX1659" s="7"/>
      <c r="CY1659" s="7"/>
      <c r="CZ1659" s="7"/>
      <c r="DA1659" s="7"/>
      <c r="DB1659" s="7"/>
    </row>
    <row r="1660" spans="22:106"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  <c r="AW1660" s="7"/>
      <c r="AX1660" s="7"/>
      <c r="AY1660" s="7"/>
      <c r="AZ1660" s="7"/>
      <c r="BA1660" s="7"/>
      <c r="BB1660" s="7"/>
      <c r="BC1660" s="7"/>
      <c r="BD1660" s="7"/>
      <c r="BE1660" s="7"/>
      <c r="BF1660" s="7"/>
      <c r="BG1660" s="7"/>
      <c r="BH1660" s="7"/>
      <c r="BI1660" s="7"/>
      <c r="BJ1660" s="7"/>
      <c r="BK1660" s="7"/>
      <c r="BL1660" s="7"/>
      <c r="BM1660" s="7"/>
      <c r="BN1660" s="7"/>
      <c r="BO1660" s="7"/>
      <c r="BP1660" s="7"/>
      <c r="BQ1660" s="7"/>
      <c r="BR1660" s="7"/>
      <c r="BS1660" s="7"/>
      <c r="BT1660" s="7"/>
      <c r="BU1660" s="7"/>
      <c r="BV1660" s="7"/>
      <c r="BW1660" s="7"/>
      <c r="BX1660" s="7"/>
      <c r="BY1660" s="7"/>
      <c r="BZ1660" s="7"/>
      <c r="CA1660" s="7"/>
      <c r="CB1660" s="7"/>
      <c r="CC1660" s="7"/>
      <c r="CD1660" s="7"/>
      <c r="CE1660" s="7"/>
      <c r="CF1660" s="7"/>
      <c r="CG1660" s="7"/>
      <c r="CH1660" s="7"/>
      <c r="CI1660" s="7"/>
      <c r="CJ1660" s="7"/>
      <c r="CK1660" s="7"/>
      <c r="CL1660" s="7"/>
      <c r="CM1660" s="7"/>
      <c r="CN1660" s="7"/>
      <c r="CO1660" s="7"/>
      <c r="CP1660" s="7"/>
      <c r="CQ1660" s="7"/>
      <c r="CR1660" s="7"/>
      <c r="CS1660" s="7"/>
      <c r="CT1660" s="7"/>
      <c r="CU1660" s="7"/>
      <c r="CV1660" s="7"/>
      <c r="CW1660" s="7"/>
      <c r="CX1660" s="7"/>
      <c r="CY1660" s="7"/>
      <c r="CZ1660" s="7"/>
      <c r="DA1660" s="7"/>
      <c r="DB1660" s="7"/>
    </row>
    <row r="1661" spans="22:106"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  <c r="AW1661" s="7"/>
      <c r="AX1661" s="7"/>
      <c r="AY1661" s="7"/>
      <c r="AZ1661" s="7"/>
      <c r="BA1661" s="7"/>
      <c r="BB1661" s="7"/>
      <c r="BC1661" s="7"/>
      <c r="BD1661" s="7"/>
      <c r="BE1661" s="7"/>
      <c r="BF1661" s="7"/>
      <c r="BG1661" s="7"/>
      <c r="BH1661" s="7"/>
      <c r="BI1661" s="7"/>
      <c r="BJ1661" s="7"/>
      <c r="BK1661" s="7"/>
      <c r="BL1661" s="7"/>
      <c r="BM1661" s="7"/>
      <c r="BN1661" s="7"/>
      <c r="BO1661" s="7"/>
      <c r="BP1661" s="7"/>
      <c r="BQ1661" s="7"/>
      <c r="BR1661" s="7"/>
      <c r="BS1661" s="7"/>
      <c r="BT1661" s="7"/>
      <c r="BU1661" s="7"/>
      <c r="BV1661" s="7"/>
      <c r="BW1661" s="7"/>
      <c r="BX1661" s="7"/>
      <c r="BY1661" s="7"/>
      <c r="BZ1661" s="7"/>
      <c r="CA1661" s="7"/>
      <c r="CB1661" s="7"/>
      <c r="CC1661" s="7"/>
      <c r="CD1661" s="7"/>
      <c r="CE1661" s="7"/>
      <c r="CF1661" s="7"/>
      <c r="CG1661" s="7"/>
      <c r="CH1661" s="7"/>
      <c r="CI1661" s="7"/>
      <c r="CJ1661" s="7"/>
      <c r="CK1661" s="7"/>
      <c r="CL1661" s="7"/>
      <c r="CM1661" s="7"/>
      <c r="CN1661" s="7"/>
      <c r="CO1661" s="7"/>
      <c r="CP1661" s="7"/>
      <c r="CQ1661" s="7"/>
      <c r="CR1661" s="7"/>
      <c r="CS1661" s="7"/>
      <c r="CT1661" s="7"/>
      <c r="CU1661" s="7"/>
      <c r="CV1661" s="7"/>
      <c r="CW1661" s="7"/>
      <c r="CX1661" s="7"/>
      <c r="CY1661" s="7"/>
      <c r="CZ1661" s="7"/>
      <c r="DA1661" s="7"/>
      <c r="DB1661" s="7"/>
    </row>
    <row r="1662" spans="22:106"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  <c r="AW1662" s="7"/>
      <c r="AX1662" s="7"/>
      <c r="AY1662" s="7"/>
      <c r="AZ1662" s="7"/>
      <c r="BA1662" s="7"/>
      <c r="BB1662" s="7"/>
      <c r="BC1662" s="7"/>
      <c r="BD1662" s="7"/>
      <c r="BE1662" s="7"/>
      <c r="BF1662" s="7"/>
      <c r="BG1662" s="7"/>
      <c r="BH1662" s="7"/>
      <c r="BI1662" s="7"/>
      <c r="BJ1662" s="7"/>
      <c r="BK1662" s="7"/>
      <c r="BL1662" s="7"/>
      <c r="BM1662" s="7"/>
      <c r="BN1662" s="7"/>
      <c r="BO1662" s="7"/>
      <c r="BP1662" s="7"/>
      <c r="BQ1662" s="7"/>
      <c r="BR1662" s="7"/>
      <c r="BS1662" s="7"/>
      <c r="BT1662" s="7"/>
      <c r="BU1662" s="7"/>
      <c r="BV1662" s="7"/>
      <c r="BW1662" s="7"/>
      <c r="BX1662" s="7"/>
      <c r="BY1662" s="7"/>
      <c r="BZ1662" s="7"/>
      <c r="CA1662" s="7"/>
      <c r="CB1662" s="7"/>
      <c r="CC1662" s="7"/>
      <c r="CD1662" s="7"/>
      <c r="CE1662" s="7"/>
      <c r="CF1662" s="7"/>
      <c r="CG1662" s="7"/>
      <c r="CH1662" s="7"/>
      <c r="CI1662" s="7"/>
      <c r="CJ1662" s="7"/>
      <c r="CK1662" s="7"/>
      <c r="CL1662" s="7"/>
      <c r="CM1662" s="7"/>
      <c r="CN1662" s="7"/>
      <c r="CO1662" s="7"/>
      <c r="CP1662" s="7"/>
      <c r="CQ1662" s="7"/>
      <c r="CR1662" s="7"/>
      <c r="CS1662" s="7"/>
      <c r="CT1662" s="7"/>
      <c r="CU1662" s="7"/>
      <c r="CV1662" s="7"/>
      <c r="CW1662" s="7"/>
      <c r="CX1662" s="7"/>
      <c r="CY1662" s="7"/>
      <c r="CZ1662" s="7"/>
      <c r="DA1662" s="7"/>
      <c r="DB1662" s="7"/>
    </row>
    <row r="1663" spans="22:106"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  <c r="AW1663" s="7"/>
      <c r="AX1663" s="7"/>
      <c r="AY1663" s="7"/>
      <c r="AZ1663" s="7"/>
      <c r="BA1663" s="7"/>
      <c r="BB1663" s="7"/>
      <c r="BC1663" s="7"/>
      <c r="BD1663" s="7"/>
      <c r="BE1663" s="7"/>
      <c r="BF1663" s="7"/>
      <c r="BG1663" s="7"/>
      <c r="BH1663" s="7"/>
      <c r="BI1663" s="7"/>
      <c r="BJ1663" s="7"/>
      <c r="BK1663" s="7"/>
      <c r="BL1663" s="7"/>
      <c r="BM1663" s="7"/>
      <c r="BN1663" s="7"/>
      <c r="BO1663" s="7"/>
      <c r="BP1663" s="7"/>
      <c r="BQ1663" s="7"/>
      <c r="BR1663" s="7"/>
      <c r="BS1663" s="7"/>
      <c r="BT1663" s="7"/>
      <c r="BU1663" s="7"/>
      <c r="BV1663" s="7"/>
      <c r="BW1663" s="7"/>
      <c r="BX1663" s="7"/>
      <c r="BY1663" s="7"/>
      <c r="BZ1663" s="7"/>
      <c r="CA1663" s="7"/>
      <c r="CB1663" s="7"/>
      <c r="CC1663" s="7"/>
      <c r="CD1663" s="7"/>
      <c r="CE1663" s="7"/>
      <c r="CF1663" s="7"/>
      <c r="CG1663" s="7"/>
      <c r="CH1663" s="7"/>
      <c r="CI1663" s="7"/>
      <c r="CJ1663" s="7"/>
      <c r="CK1663" s="7"/>
      <c r="CL1663" s="7"/>
      <c r="CM1663" s="7"/>
      <c r="CN1663" s="7"/>
      <c r="CO1663" s="7"/>
      <c r="CP1663" s="7"/>
      <c r="CQ1663" s="7"/>
      <c r="CR1663" s="7"/>
      <c r="CS1663" s="7"/>
      <c r="CT1663" s="7"/>
      <c r="CU1663" s="7"/>
      <c r="CV1663" s="7"/>
      <c r="CW1663" s="7"/>
      <c r="CX1663" s="7"/>
      <c r="CY1663" s="7"/>
      <c r="CZ1663" s="7"/>
      <c r="DA1663" s="7"/>
      <c r="DB1663" s="7"/>
    </row>
    <row r="1664" spans="22:106"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  <c r="AW1664" s="7"/>
      <c r="AX1664" s="7"/>
      <c r="AY1664" s="7"/>
      <c r="AZ1664" s="7"/>
      <c r="BA1664" s="7"/>
      <c r="BB1664" s="7"/>
      <c r="BC1664" s="7"/>
      <c r="BD1664" s="7"/>
      <c r="BE1664" s="7"/>
      <c r="BF1664" s="7"/>
      <c r="BG1664" s="7"/>
      <c r="BH1664" s="7"/>
      <c r="BI1664" s="7"/>
      <c r="BJ1664" s="7"/>
      <c r="BK1664" s="7"/>
      <c r="BL1664" s="7"/>
      <c r="BM1664" s="7"/>
      <c r="BN1664" s="7"/>
      <c r="BO1664" s="7"/>
      <c r="BP1664" s="7"/>
      <c r="BQ1664" s="7"/>
      <c r="BR1664" s="7"/>
      <c r="BS1664" s="7"/>
      <c r="BT1664" s="7"/>
      <c r="BU1664" s="7"/>
      <c r="BV1664" s="7"/>
      <c r="BW1664" s="7"/>
      <c r="BX1664" s="7"/>
      <c r="BY1664" s="7"/>
      <c r="BZ1664" s="7"/>
      <c r="CA1664" s="7"/>
      <c r="CB1664" s="7"/>
      <c r="CC1664" s="7"/>
      <c r="CD1664" s="7"/>
      <c r="CE1664" s="7"/>
      <c r="CF1664" s="7"/>
      <c r="CG1664" s="7"/>
      <c r="CH1664" s="7"/>
      <c r="CI1664" s="7"/>
      <c r="CJ1664" s="7"/>
      <c r="CK1664" s="7"/>
      <c r="CL1664" s="7"/>
      <c r="CM1664" s="7"/>
      <c r="CN1664" s="7"/>
      <c r="CO1664" s="7"/>
      <c r="CP1664" s="7"/>
      <c r="CQ1664" s="7"/>
      <c r="CR1664" s="7"/>
      <c r="CS1664" s="7"/>
      <c r="CT1664" s="7"/>
      <c r="CU1664" s="7"/>
      <c r="CV1664" s="7"/>
      <c r="CW1664" s="7"/>
      <c r="CX1664" s="7"/>
      <c r="CY1664" s="7"/>
      <c r="CZ1664" s="7"/>
      <c r="DA1664" s="7"/>
      <c r="DB1664" s="7"/>
    </row>
    <row r="1665" spans="22:106"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  <c r="AW1665" s="7"/>
      <c r="AX1665" s="7"/>
      <c r="AY1665" s="7"/>
      <c r="AZ1665" s="7"/>
      <c r="BA1665" s="7"/>
      <c r="BB1665" s="7"/>
      <c r="BC1665" s="7"/>
      <c r="BD1665" s="7"/>
      <c r="BE1665" s="7"/>
      <c r="BF1665" s="7"/>
      <c r="BG1665" s="7"/>
      <c r="BH1665" s="7"/>
      <c r="BI1665" s="7"/>
      <c r="BJ1665" s="7"/>
      <c r="BK1665" s="7"/>
      <c r="BL1665" s="7"/>
      <c r="BM1665" s="7"/>
      <c r="BN1665" s="7"/>
      <c r="BO1665" s="7"/>
      <c r="BP1665" s="7"/>
      <c r="BQ1665" s="7"/>
      <c r="BR1665" s="7"/>
      <c r="BS1665" s="7"/>
      <c r="BT1665" s="7"/>
      <c r="BU1665" s="7"/>
      <c r="BV1665" s="7"/>
      <c r="BW1665" s="7"/>
      <c r="BX1665" s="7"/>
      <c r="BY1665" s="7"/>
      <c r="BZ1665" s="7"/>
      <c r="CA1665" s="7"/>
      <c r="CB1665" s="7"/>
      <c r="CC1665" s="7"/>
      <c r="CD1665" s="7"/>
      <c r="CE1665" s="7"/>
      <c r="CF1665" s="7"/>
      <c r="CG1665" s="7"/>
      <c r="CH1665" s="7"/>
      <c r="CI1665" s="7"/>
      <c r="CJ1665" s="7"/>
      <c r="CK1665" s="7"/>
      <c r="CL1665" s="7"/>
      <c r="CM1665" s="7"/>
      <c r="CN1665" s="7"/>
      <c r="CO1665" s="7"/>
      <c r="CP1665" s="7"/>
      <c r="CQ1665" s="7"/>
      <c r="CR1665" s="7"/>
      <c r="CS1665" s="7"/>
      <c r="CT1665" s="7"/>
      <c r="CU1665" s="7"/>
      <c r="CV1665" s="7"/>
      <c r="CW1665" s="7"/>
      <c r="CX1665" s="7"/>
      <c r="CY1665" s="7"/>
      <c r="CZ1665" s="7"/>
      <c r="DA1665" s="7"/>
      <c r="DB1665" s="7"/>
    </row>
    <row r="1666" spans="22:106"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  <c r="AW1666" s="7"/>
      <c r="AX1666" s="7"/>
      <c r="AY1666" s="7"/>
      <c r="AZ1666" s="7"/>
      <c r="BA1666" s="7"/>
      <c r="BB1666" s="7"/>
      <c r="BC1666" s="7"/>
      <c r="BD1666" s="7"/>
      <c r="BE1666" s="7"/>
      <c r="BF1666" s="7"/>
      <c r="BG1666" s="7"/>
      <c r="BH1666" s="7"/>
      <c r="BI1666" s="7"/>
      <c r="BJ1666" s="7"/>
      <c r="BK1666" s="7"/>
      <c r="BL1666" s="7"/>
      <c r="BM1666" s="7"/>
      <c r="BN1666" s="7"/>
      <c r="BO1666" s="7"/>
      <c r="BP1666" s="7"/>
      <c r="BQ1666" s="7"/>
      <c r="BR1666" s="7"/>
      <c r="BS1666" s="7"/>
      <c r="BT1666" s="7"/>
      <c r="BU1666" s="7"/>
      <c r="BV1666" s="7"/>
      <c r="BW1666" s="7"/>
      <c r="BX1666" s="7"/>
      <c r="BY1666" s="7"/>
      <c r="BZ1666" s="7"/>
      <c r="CA1666" s="7"/>
      <c r="CB1666" s="7"/>
      <c r="CC1666" s="7"/>
      <c r="CD1666" s="7"/>
      <c r="CE1666" s="7"/>
      <c r="CF1666" s="7"/>
      <c r="CG1666" s="7"/>
      <c r="CH1666" s="7"/>
      <c r="CI1666" s="7"/>
      <c r="CJ1666" s="7"/>
      <c r="CK1666" s="7"/>
      <c r="CL1666" s="7"/>
      <c r="CM1666" s="7"/>
      <c r="CN1666" s="7"/>
      <c r="CO1666" s="7"/>
      <c r="CP1666" s="7"/>
      <c r="CQ1666" s="7"/>
      <c r="CR1666" s="7"/>
      <c r="CS1666" s="7"/>
      <c r="CT1666" s="7"/>
      <c r="CU1666" s="7"/>
      <c r="CV1666" s="7"/>
      <c r="CW1666" s="7"/>
      <c r="CX1666" s="7"/>
      <c r="CY1666" s="7"/>
      <c r="CZ1666" s="7"/>
      <c r="DA1666" s="7"/>
      <c r="DB1666" s="7"/>
    </row>
    <row r="1667" spans="22:106"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  <c r="AW1667" s="7"/>
      <c r="AX1667" s="7"/>
      <c r="AY1667" s="7"/>
      <c r="AZ1667" s="7"/>
      <c r="BA1667" s="7"/>
      <c r="BB1667" s="7"/>
      <c r="BC1667" s="7"/>
      <c r="BD1667" s="7"/>
      <c r="BE1667" s="7"/>
      <c r="BF1667" s="7"/>
      <c r="BG1667" s="7"/>
      <c r="BH1667" s="7"/>
      <c r="BI1667" s="7"/>
      <c r="BJ1667" s="7"/>
      <c r="BK1667" s="7"/>
      <c r="BL1667" s="7"/>
      <c r="BM1667" s="7"/>
      <c r="BN1667" s="7"/>
      <c r="BO1667" s="7"/>
      <c r="BP1667" s="7"/>
      <c r="BQ1667" s="7"/>
      <c r="BR1667" s="7"/>
      <c r="BS1667" s="7"/>
      <c r="BT1667" s="7"/>
      <c r="BU1667" s="7"/>
      <c r="BV1667" s="7"/>
      <c r="BW1667" s="7"/>
      <c r="BX1667" s="7"/>
      <c r="BY1667" s="7"/>
      <c r="BZ1667" s="7"/>
      <c r="CA1667" s="7"/>
      <c r="CB1667" s="7"/>
      <c r="CC1667" s="7"/>
      <c r="CD1667" s="7"/>
      <c r="CE1667" s="7"/>
      <c r="CF1667" s="7"/>
      <c r="CG1667" s="7"/>
      <c r="CH1667" s="7"/>
      <c r="CI1667" s="7"/>
      <c r="CJ1667" s="7"/>
      <c r="CK1667" s="7"/>
      <c r="CL1667" s="7"/>
      <c r="CM1667" s="7"/>
      <c r="CN1667" s="7"/>
      <c r="CO1667" s="7"/>
      <c r="CP1667" s="7"/>
      <c r="CQ1667" s="7"/>
      <c r="CR1667" s="7"/>
      <c r="CS1667" s="7"/>
      <c r="CT1667" s="7"/>
      <c r="CU1667" s="7"/>
      <c r="CV1667" s="7"/>
      <c r="CW1667" s="7"/>
      <c r="CX1667" s="7"/>
      <c r="CY1667" s="7"/>
      <c r="CZ1667" s="7"/>
      <c r="DA1667" s="7"/>
      <c r="DB1667" s="7"/>
    </row>
    <row r="1668" spans="22:106"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  <c r="AW1668" s="7"/>
      <c r="AX1668" s="7"/>
      <c r="AY1668" s="7"/>
      <c r="AZ1668" s="7"/>
      <c r="BA1668" s="7"/>
      <c r="BB1668" s="7"/>
      <c r="BC1668" s="7"/>
      <c r="BD1668" s="7"/>
      <c r="BE1668" s="7"/>
      <c r="BF1668" s="7"/>
      <c r="BG1668" s="7"/>
      <c r="BH1668" s="7"/>
      <c r="BI1668" s="7"/>
      <c r="BJ1668" s="7"/>
      <c r="BK1668" s="7"/>
      <c r="BL1668" s="7"/>
      <c r="BM1668" s="7"/>
      <c r="BN1668" s="7"/>
      <c r="BO1668" s="7"/>
      <c r="BP1668" s="7"/>
      <c r="BQ1668" s="7"/>
      <c r="BR1668" s="7"/>
      <c r="BS1668" s="7"/>
      <c r="BT1668" s="7"/>
      <c r="BU1668" s="7"/>
      <c r="BV1668" s="7"/>
      <c r="BW1668" s="7"/>
      <c r="BX1668" s="7"/>
      <c r="BY1668" s="7"/>
      <c r="BZ1668" s="7"/>
      <c r="CA1668" s="7"/>
      <c r="CB1668" s="7"/>
      <c r="CC1668" s="7"/>
      <c r="CD1668" s="7"/>
      <c r="CE1668" s="7"/>
      <c r="CF1668" s="7"/>
      <c r="CG1668" s="7"/>
      <c r="CH1668" s="7"/>
      <c r="CI1668" s="7"/>
      <c r="CJ1668" s="7"/>
      <c r="CK1668" s="7"/>
      <c r="CL1668" s="7"/>
      <c r="CM1668" s="7"/>
      <c r="CN1668" s="7"/>
      <c r="CO1668" s="7"/>
      <c r="CP1668" s="7"/>
      <c r="CQ1668" s="7"/>
      <c r="CR1668" s="7"/>
      <c r="CS1668" s="7"/>
      <c r="CT1668" s="7"/>
      <c r="CU1668" s="7"/>
      <c r="CV1668" s="7"/>
      <c r="CW1668" s="7"/>
      <c r="CX1668" s="7"/>
      <c r="CY1668" s="7"/>
      <c r="CZ1668" s="7"/>
      <c r="DA1668" s="7"/>
      <c r="DB1668" s="7"/>
    </row>
    <row r="1669" spans="22:106"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  <c r="AW1669" s="7"/>
      <c r="AX1669" s="7"/>
      <c r="AY1669" s="7"/>
      <c r="AZ1669" s="7"/>
      <c r="BA1669" s="7"/>
      <c r="BB1669" s="7"/>
      <c r="BC1669" s="7"/>
      <c r="BD1669" s="7"/>
      <c r="BE1669" s="7"/>
      <c r="BF1669" s="7"/>
      <c r="BG1669" s="7"/>
      <c r="BH1669" s="7"/>
      <c r="BI1669" s="7"/>
      <c r="BJ1669" s="7"/>
      <c r="BK1669" s="7"/>
      <c r="BL1669" s="7"/>
      <c r="BM1669" s="7"/>
      <c r="BN1669" s="7"/>
      <c r="BO1669" s="7"/>
      <c r="BP1669" s="7"/>
      <c r="BQ1669" s="7"/>
      <c r="BR1669" s="7"/>
      <c r="BS1669" s="7"/>
      <c r="BT1669" s="7"/>
      <c r="BU1669" s="7"/>
      <c r="BV1669" s="7"/>
      <c r="BW1669" s="7"/>
      <c r="BX1669" s="7"/>
      <c r="BY1669" s="7"/>
      <c r="BZ1669" s="7"/>
      <c r="CA1669" s="7"/>
      <c r="CB1669" s="7"/>
      <c r="CC1669" s="7"/>
      <c r="CD1669" s="7"/>
      <c r="CE1669" s="7"/>
      <c r="CF1669" s="7"/>
      <c r="CG1669" s="7"/>
      <c r="CH1669" s="7"/>
      <c r="CI1669" s="7"/>
      <c r="CJ1669" s="7"/>
      <c r="CK1669" s="7"/>
      <c r="CL1669" s="7"/>
      <c r="CM1669" s="7"/>
      <c r="CN1669" s="7"/>
      <c r="CO1669" s="7"/>
      <c r="CP1669" s="7"/>
      <c r="CQ1669" s="7"/>
      <c r="CR1669" s="7"/>
      <c r="CS1669" s="7"/>
      <c r="CT1669" s="7"/>
      <c r="CU1669" s="7"/>
      <c r="CV1669" s="7"/>
      <c r="CW1669" s="7"/>
      <c r="CX1669" s="7"/>
      <c r="CY1669" s="7"/>
      <c r="CZ1669" s="7"/>
      <c r="DA1669" s="7"/>
      <c r="DB1669" s="7"/>
    </row>
    <row r="1670" spans="22:106"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  <c r="AW1670" s="7"/>
      <c r="AX1670" s="7"/>
      <c r="AY1670" s="7"/>
      <c r="AZ1670" s="7"/>
      <c r="BA1670" s="7"/>
      <c r="BB1670" s="7"/>
      <c r="BC1670" s="7"/>
      <c r="BD1670" s="7"/>
      <c r="BE1670" s="7"/>
      <c r="BF1670" s="7"/>
      <c r="BG1670" s="7"/>
      <c r="BH1670" s="7"/>
      <c r="BI1670" s="7"/>
      <c r="BJ1670" s="7"/>
      <c r="BK1670" s="7"/>
      <c r="BL1670" s="7"/>
      <c r="BM1670" s="7"/>
      <c r="BN1670" s="7"/>
      <c r="BO1670" s="7"/>
      <c r="BP1670" s="7"/>
      <c r="BQ1670" s="7"/>
      <c r="BR1670" s="7"/>
      <c r="BS1670" s="7"/>
      <c r="BT1670" s="7"/>
      <c r="BU1670" s="7"/>
      <c r="BV1670" s="7"/>
      <c r="BW1670" s="7"/>
      <c r="BX1670" s="7"/>
      <c r="BY1670" s="7"/>
      <c r="BZ1670" s="7"/>
      <c r="CA1670" s="7"/>
      <c r="CB1670" s="7"/>
      <c r="CC1670" s="7"/>
      <c r="CD1670" s="7"/>
      <c r="CE1670" s="7"/>
      <c r="CF1670" s="7"/>
      <c r="CG1670" s="7"/>
      <c r="CH1670" s="7"/>
      <c r="CI1670" s="7"/>
      <c r="CJ1670" s="7"/>
      <c r="CK1670" s="7"/>
      <c r="CL1670" s="7"/>
      <c r="CM1670" s="7"/>
      <c r="CN1670" s="7"/>
      <c r="CO1670" s="7"/>
      <c r="CP1670" s="7"/>
      <c r="CQ1670" s="7"/>
      <c r="CR1670" s="7"/>
      <c r="CS1670" s="7"/>
      <c r="CT1670" s="7"/>
      <c r="CU1670" s="7"/>
      <c r="CV1670" s="7"/>
      <c r="CW1670" s="7"/>
      <c r="CX1670" s="7"/>
      <c r="CY1670" s="7"/>
      <c r="CZ1670" s="7"/>
      <c r="DA1670" s="7"/>
      <c r="DB1670" s="7"/>
    </row>
    <row r="1671" spans="22:106"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  <c r="AW1671" s="7"/>
      <c r="AX1671" s="7"/>
      <c r="AY1671" s="7"/>
      <c r="AZ1671" s="7"/>
      <c r="BA1671" s="7"/>
      <c r="BB1671" s="7"/>
      <c r="BC1671" s="7"/>
      <c r="BD1671" s="7"/>
      <c r="BE1671" s="7"/>
      <c r="BF1671" s="7"/>
      <c r="BG1671" s="7"/>
      <c r="BH1671" s="7"/>
      <c r="BI1671" s="7"/>
      <c r="BJ1671" s="7"/>
      <c r="BK1671" s="7"/>
      <c r="BL1671" s="7"/>
      <c r="BM1671" s="7"/>
      <c r="BN1671" s="7"/>
      <c r="BO1671" s="7"/>
      <c r="BP1671" s="7"/>
      <c r="BQ1671" s="7"/>
      <c r="BR1671" s="7"/>
      <c r="BS1671" s="7"/>
      <c r="BT1671" s="7"/>
      <c r="BU1671" s="7"/>
      <c r="BV1671" s="7"/>
      <c r="BW1671" s="7"/>
      <c r="BX1671" s="7"/>
      <c r="BY1671" s="7"/>
      <c r="BZ1671" s="7"/>
      <c r="CA1671" s="7"/>
      <c r="CB1671" s="7"/>
      <c r="CC1671" s="7"/>
      <c r="CD1671" s="7"/>
      <c r="CE1671" s="7"/>
      <c r="CF1671" s="7"/>
      <c r="CG1671" s="7"/>
      <c r="CH1671" s="7"/>
      <c r="CI1671" s="7"/>
      <c r="CJ1671" s="7"/>
      <c r="CK1671" s="7"/>
      <c r="CL1671" s="7"/>
      <c r="CM1671" s="7"/>
      <c r="CN1671" s="7"/>
      <c r="CO1671" s="7"/>
      <c r="CP1671" s="7"/>
      <c r="CQ1671" s="7"/>
      <c r="CR1671" s="7"/>
      <c r="CS1671" s="7"/>
      <c r="CT1671" s="7"/>
      <c r="CU1671" s="7"/>
      <c r="CV1671" s="7"/>
      <c r="CW1671" s="7"/>
      <c r="CX1671" s="7"/>
      <c r="CY1671" s="7"/>
      <c r="CZ1671" s="7"/>
      <c r="DA1671" s="7"/>
      <c r="DB1671" s="7"/>
    </row>
    <row r="1672" spans="22:106"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  <c r="AW1672" s="7"/>
      <c r="AX1672" s="7"/>
      <c r="AY1672" s="7"/>
      <c r="AZ1672" s="7"/>
      <c r="BA1672" s="7"/>
      <c r="BB1672" s="7"/>
      <c r="BC1672" s="7"/>
      <c r="BD1672" s="7"/>
      <c r="BE1672" s="7"/>
      <c r="BF1672" s="7"/>
      <c r="BG1672" s="7"/>
      <c r="BH1672" s="7"/>
      <c r="BI1672" s="7"/>
      <c r="BJ1672" s="7"/>
      <c r="BK1672" s="7"/>
      <c r="BL1672" s="7"/>
      <c r="BM1672" s="7"/>
      <c r="BN1672" s="7"/>
      <c r="BO1672" s="7"/>
      <c r="BP1672" s="7"/>
      <c r="BQ1672" s="7"/>
      <c r="BR1672" s="7"/>
      <c r="BS1672" s="7"/>
      <c r="BT1672" s="7"/>
      <c r="BU1672" s="7"/>
      <c r="BV1672" s="7"/>
      <c r="BW1672" s="7"/>
      <c r="BX1672" s="7"/>
      <c r="BY1672" s="7"/>
      <c r="BZ1672" s="7"/>
      <c r="CA1672" s="7"/>
      <c r="CB1672" s="7"/>
      <c r="CC1672" s="7"/>
      <c r="CD1672" s="7"/>
      <c r="CE1672" s="7"/>
      <c r="CF1672" s="7"/>
      <c r="CG1672" s="7"/>
      <c r="CH1672" s="7"/>
      <c r="CI1672" s="7"/>
      <c r="CJ1672" s="7"/>
      <c r="CK1672" s="7"/>
      <c r="CL1672" s="7"/>
      <c r="CM1672" s="7"/>
      <c r="CN1672" s="7"/>
      <c r="CO1672" s="7"/>
      <c r="CP1672" s="7"/>
      <c r="CQ1672" s="7"/>
      <c r="CR1672" s="7"/>
      <c r="CS1672" s="7"/>
      <c r="CT1672" s="7"/>
      <c r="CU1672" s="7"/>
      <c r="CV1672" s="7"/>
      <c r="CW1672" s="7"/>
      <c r="CX1672" s="7"/>
      <c r="CY1672" s="7"/>
      <c r="CZ1672" s="7"/>
      <c r="DA1672" s="7"/>
      <c r="DB1672" s="7"/>
    </row>
    <row r="1673" spans="22:106"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  <c r="AW1673" s="7"/>
      <c r="AX1673" s="7"/>
      <c r="AY1673" s="7"/>
      <c r="AZ1673" s="7"/>
      <c r="BA1673" s="7"/>
      <c r="BB1673" s="7"/>
      <c r="BC1673" s="7"/>
      <c r="BD1673" s="7"/>
      <c r="BE1673" s="7"/>
      <c r="BF1673" s="7"/>
      <c r="BG1673" s="7"/>
      <c r="BH1673" s="7"/>
      <c r="BI1673" s="7"/>
      <c r="BJ1673" s="7"/>
      <c r="BK1673" s="7"/>
      <c r="BL1673" s="7"/>
      <c r="BM1673" s="7"/>
      <c r="BN1673" s="7"/>
      <c r="BO1673" s="7"/>
      <c r="BP1673" s="7"/>
      <c r="BQ1673" s="7"/>
      <c r="BR1673" s="7"/>
      <c r="BS1673" s="7"/>
      <c r="BT1673" s="7"/>
      <c r="BU1673" s="7"/>
      <c r="BV1673" s="7"/>
      <c r="BW1673" s="7"/>
      <c r="BX1673" s="7"/>
      <c r="BY1673" s="7"/>
      <c r="BZ1673" s="7"/>
      <c r="CA1673" s="7"/>
      <c r="CB1673" s="7"/>
      <c r="CC1673" s="7"/>
      <c r="CD1673" s="7"/>
      <c r="CE1673" s="7"/>
      <c r="CF1673" s="7"/>
      <c r="CG1673" s="7"/>
      <c r="CH1673" s="7"/>
      <c r="CI1673" s="7"/>
      <c r="CJ1673" s="7"/>
      <c r="CK1673" s="7"/>
      <c r="CL1673" s="7"/>
      <c r="CM1673" s="7"/>
      <c r="CN1673" s="7"/>
      <c r="CO1673" s="7"/>
      <c r="CP1673" s="7"/>
      <c r="CQ1673" s="7"/>
      <c r="CR1673" s="7"/>
      <c r="CS1673" s="7"/>
      <c r="CT1673" s="7"/>
      <c r="CU1673" s="7"/>
      <c r="CV1673" s="7"/>
      <c r="CW1673" s="7"/>
      <c r="CX1673" s="7"/>
      <c r="CY1673" s="7"/>
      <c r="CZ1673" s="7"/>
      <c r="DA1673" s="7"/>
      <c r="DB1673" s="7"/>
    </row>
    <row r="1674" spans="22:106"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  <c r="AW1674" s="7"/>
      <c r="AX1674" s="7"/>
      <c r="AY1674" s="7"/>
      <c r="AZ1674" s="7"/>
      <c r="BA1674" s="7"/>
      <c r="BB1674" s="7"/>
      <c r="BC1674" s="7"/>
      <c r="BD1674" s="7"/>
      <c r="BE1674" s="7"/>
      <c r="BF1674" s="7"/>
      <c r="BG1674" s="7"/>
      <c r="BH1674" s="7"/>
      <c r="BI1674" s="7"/>
      <c r="BJ1674" s="7"/>
      <c r="BK1674" s="7"/>
      <c r="BL1674" s="7"/>
      <c r="BM1674" s="7"/>
      <c r="BN1674" s="7"/>
      <c r="BO1674" s="7"/>
      <c r="BP1674" s="7"/>
      <c r="BQ1674" s="7"/>
      <c r="BR1674" s="7"/>
      <c r="BS1674" s="7"/>
      <c r="BT1674" s="7"/>
      <c r="BU1674" s="7"/>
      <c r="BV1674" s="7"/>
      <c r="BW1674" s="7"/>
      <c r="BX1674" s="7"/>
      <c r="BY1674" s="7"/>
      <c r="BZ1674" s="7"/>
      <c r="CA1674" s="7"/>
      <c r="CB1674" s="7"/>
      <c r="CC1674" s="7"/>
      <c r="CD1674" s="7"/>
      <c r="CE1674" s="7"/>
      <c r="CF1674" s="7"/>
      <c r="CG1674" s="7"/>
      <c r="CH1674" s="7"/>
      <c r="CI1674" s="7"/>
      <c r="CJ1674" s="7"/>
      <c r="CK1674" s="7"/>
      <c r="CL1674" s="7"/>
      <c r="CM1674" s="7"/>
      <c r="CN1674" s="7"/>
      <c r="CO1674" s="7"/>
      <c r="CP1674" s="7"/>
      <c r="CQ1674" s="7"/>
      <c r="CR1674" s="7"/>
      <c r="CS1674" s="7"/>
      <c r="CT1674" s="7"/>
      <c r="CU1674" s="7"/>
      <c r="CV1674" s="7"/>
      <c r="CW1674" s="7"/>
      <c r="CX1674" s="7"/>
      <c r="CY1674" s="7"/>
      <c r="CZ1674" s="7"/>
      <c r="DA1674" s="7"/>
      <c r="DB1674" s="7"/>
    </row>
    <row r="1675" spans="22:106"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  <c r="AW1675" s="7"/>
      <c r="AX1675" s="7"/>
      <c r="AY1675" s="7"/>
      <c r="AZ1675" s="7"/>
      <c r="BA1675" s="7"/>
      <c r="BB1675" s="7"/>
      <c r="BC1675" s="7"/>
      <c r="BD1675" s="7"/>
      <c r="BE1675" s="7"/>
      <c r="BF1675" s="7"/>
      <c r="BG1675" s="7"/>
      <c r="BH1675" s="7"/>
      <c r="BI1675" s="7"/>
      <c r="BJ1675" s="7"/>
      <c r="BK1675" s="7"/>
      <c r="BL1675" s="7"/>
      <c r="BM1675" s="7"/>
      <c r="BN1675" s="7"/>
      <c r="BO1675" s="7"/>
      <c r="BP1675" s="7"/>
      <c r="BQ1675" s="7"/>
      <c r="BR1675" s="7"/>
      <c r="BS1675" s="7"/>
      <c r="BT1675" s="7"/>
      <c r="BU1675" s="7"/>
      <c r="BV1675" s="7"/>
      <c r="BW1675" s="7"/>
      <c r="BX1675" s="7"/>
      <c r="BY1675" s="7"/>
      <c r="BZ1675" s="7"/>
      <c r="CA1675" s="7"/>
      <c r="CB1675" s="7"/>
      <c r="CC1675" s="7"/>
      <c r="CD1675" s="7"/>
      <c r="CE1675" s="7"/>
      <c r="CF1675" s="7"/>
      <c r="CG1675" s="7"/>
      <c r="CH1675" s="7"/>
      <c r="CI1675" s="7"/>
      <c r="CJ1675" s="7"/>
      <c r="CK1675" s="7"/>
      <c r="CL1675" s="7"/>
      <c r="CM1675" s="7"/>
      <c r="CN1675" s="7"/>
      <c r="CO1675" s="7"/>
      <c r="CP1675" s="7"/>
      <c r="CQ1675" s="7"/>
      <c r="CR1675" s="7"/>
      <c r="CS1675" s="7"/>
      <c r="CT1675" s="7"/>
      <c r="CU1675" s="7"/>
      <c r="CV1675" s="7"/>
      <c r="CW1675" s="7"/>
      <c r="CX1675" s="7"/>
      <c r="CY1675" s="7"/>
      <c r="CZ1675" s="7"/>
      <c r="DA1675" s="7"/>
      <c r="DB1675" s="7"/>
    </row>
    <row r="1676" spans="22:106"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  <c r="AW1676" s="7"/>
      <c r="AX1676" s="7"/>
      <c r="AY1676" s="7"/>
      <c r="AZ1676" s="7"/>
      <c r="BA1676" s="7"/>
      <c r="BB1676" s="7"/>
      <c r="BC1676" s="7"/>
      <c r="BD1676" s="7"/>
      <c r="BE1676" s="7"/>
      <c r="BF1676" s="7"/>
      <c r="BG1676" s="7"/>
      <c r="BH1676" s="7"/>
      <c r="BI1676" s="7"/>
      <c r="BJ1676" s="7"/>
      <c r="BK1676" s="7"/>
      <c r="BL1676" s="7"/>
      <c r="BM1676" s="7"/>
      <c r="BN1676" s="7"/>
      <c r="BO1676" s="7"/>
      <c r="BP1676" s="7"/>
      <c r="BQ1676" s="7"/>
      <c r="BR1676" s="7"/>
      <c r="BS1676" s="7"/>
      <c r="BT1676" s="7"/>
      <c r="BU1676" s="7"/>
      <c r="BV1676" s="7"/>
      <c r="BW1676" s="7"/>
      <c r="BX1676" s="7"/>
      <c r="BY1676" s="7"/>
      <c r="BZ1676" s="7"/>
      <c r="CA1676" s="7"/>
      <c r="CB1676" s="7"/>
      <c r="CC1676" s="7"/>
      <c r="CD1676" s="7"/>
      <c r="CE1676" s="7"/>
      <c r="CF1676" s="7"/>
      <c r="CG1676" s="7"/>
      <c r="CH1676" s="7"/>
      <c r="CI1676" s="7"/>
      <c r="CJ1676" s="7"/>
      <c r="CK1676" s="7"/>
      <c r="CL1676" s="7"/>
      <c r="CM1676" s="7"/>
      <c r="CN1676" s="7"/>
      <c r="CO1676" s="7"/>
      <c r="CP1676" s="7"/>
      <c r="CQ1676" s="7"/>
      <c r="CR1676" s="7"/>
      <c r="CS1676" s="7"/>
      <c r="CT1676" s="7"/>
      <c r="CU1676" s="7"/>
      <c r="CV1676" s="7"/>
      <c r="CW1676" s="7"/>
      <c r="CX1676" s="7"/>
      <c r="CY1676" s="7"/>
      <c r="CZ1676" s="7"/>
      <c r="DA1676" s="7"/>
      <c r="DB1676" s="7"/>
    </row>
    <row r="1677" spans="22:106"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  <c r="AW1677" s="7"/>
      <c r="AX1677" s="7"/>
      <c r="AY1677" s="7"/>
      <c r="AZ1677" s="7"/>
      <c r="BA1677" s="7"/>
      <c r="BB1677" s="7"/>
      <c r="BC1677" s="7"/>
      <c r="BD1677" s="7"/>
      <c r="BE1677" s="7"/>
      <c r="BF1677" s="7"/>
      <c r="BG1677" s="7"/>
      <c r="BH1677" s="7"/>
      <c r="BI1677" s="7"/>
      <c r="BJ1677" s="7"/>
      <c r="BK1677" s="7"/>
      <c r="BL1677" s="7"/>
      <c r="BM1677" s="7"/>
      <c r="BN1677" s="7"/>
      <c r="BO1677" s="7"/>
      <c r="BP1677" s="7"/>
      <c r="BQ1677" s="7"/>
      <c r="BR1677" s="7"/>
      <c r="BS1677" s="7"/>
      <c r="BT1677" s="7"/>
      <c r="BU1677" s="7"/>
      <c r="BV1677" s="7"/>
      <c r="BW1677" s="7"/>
      <c r="BX1677" s="7"/>
      <c r="BY1677" s="7"/>
      <c r="BZ1677" s="7"/>
      <c r="CA1677" s="7"/>
      <c r="CB1677" s="7"/>
      <c r="CC1677" s="7"/>
      <c r="CD1677" s="7"/>
      <c r="CE1677" s="7"/>
      <c r="CF1677" s="7"/>
      <c r="CG1677" s="7"/>
      <c r="CH1677" s="7"/>
      <c r="CI1677" s="7"/>
      <c r="CJ1677" s="7"/>
      <c r="CK1677" s="7"/>
      <c r="CL1677" s="7"/>
      <c r="CM1677" s="7"/>
      <c r="CN1677" s="7"/>
      <c r="CO1677" s="7"/>
      <c r="CP1677" s="7"/>
      <c r="CQ1677" s="7"/>
      <c r="CR1677" s="7"/>
      <c r="CS1677" s="7"/>
      <c r="CT1677" s="7"/>
      <c r="CU1677" s="7"/>
      <c r="CV1677" s="7"/>
      <c r="CW1677" s="7"/>
      <c r="CX1677" s="7"/>
      <c r="CY1677" s="7"/>
      <c r="CZ1677" s="7"/>
      <c r="DA1677" s="7"/>
      <c r="DB1677" s="7"/>
    </row>
    <row r="1678" spans="22:106"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  <c r="AW1678" s="7"/>
      <c r="AX1678" s="7"/>
      <c r="AY1678" s="7"/>
      <c r="AZ1678" s="7"/>
      <c r="BA1678" s="7"/>
      <c r="BB1678" s="7"/>
      <c r="BC1678" s="7"/>
      <c r="BD1678" s="7"/>
      <c r="BE1678" s="7"/>
      <c r="BF1678" s="7"/>
      <c r="BG1678" s="7"/>
      <c r="BH1678" s="7"/>
      <c r="BI1678" s="7"/>
      <c r="BJ1678" s="7"/>
      <c r="BK1678" s="7"/>
      <c r="BL1678" s="7"/>
      <c r="BM1678" s="7"/>
      <c r="BN1678" s="7"/>
      <c r="BO1678" s="7"/>
      <c r="BP1678" s="7"/>
      <c r="BQ1678" s="7"/>
      <c r="BR1678" s="7"/>
      <c r="BS1678" s="7"/>
      <c r="BT1678" s="7"/>
      <c r="BU1678" s="7"/>
      <c r="BV1678" s="7"/>
      <c r="BW1678" s="7"/>
      <c r="BX1678" s="7"/>
      <c r="BY1678" s="7"/>
      <c r="BZ1678" s="7"/>
      <c r="CA1678" s="7"/>
      <c r="CB1678" s="7"/>
      <c r="CC1678" s="7"/>
      <c r="CD1678" s="7"/>
      <c r="CE1678" s="7"/>
      <c r="CF1678" s="7"/>
      <c r="CG1678" s="7"/>
      <c r="CH1678" s="7"/>
      <c r="CI1678" s="7"/>
      <c r="CJ1678" s="7"/>
      <c r="CK1678" s="7"/>
      <c r="CL1678" s="7"/>
      <c r="CM1678" s="7"/>
      <c r="CN1678" s="7"/>
      <c r="CO1678" s="7"/>
      <c r="CP1678" s="7"/>
      <c r="CQ1678" s="7"/>
      <c r="CR1678" s="7"/>
      <c r="CS1678" s="7"/>
      <c r="CT1678" s="7"/>
      <c r="CU1678" s="7"/>
      <c r="CV1678" s="7"/>
      <c r="CW1678" s="7"/>
      <c r="CX1678" s="7"/>
      <c r="CY1678" s="7"/>
      <c r="CZ1678" s="7"/>
      <c r="DA1678" s="7"/>
      <c r="DB1678" s="7"/>
    </row>
    <row r="1679" spans="22:106"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  <c r="AW1679" s="7"/>
      <c r="AX1679" s="7"/>
      <c r="AY1679" s="7"/>
      <c r="AZ1679" s="7"/>
      <c r="BA1679" s="7"/>
      <c r="BB1679" s="7"/>
      <c r="BC1679" s="7"/>
      <c r="BD1679" s="7"/>
      <c r="BE1679" s="7"/>
      <c r="BF1679" s="7"/>
      <c r="BG1679" s="7"/>
      <c r="BH1679" s="7"/>
      <c r="BI1679" s="7"/>
      <c r="BJ1679" s="7"/>
      <c r="BK1679" s="7"/>
      <c r="BL1679" s="7"/>
      <c r="BM1679" s="7"/>
      <c r="BN1679" s="7"/>
      <c r="BO1679" s="7"/>
      <c r="BP1679" s="7"/>
      <c r="BQ1679" s="7"/>
      <c r="BR1679" s="7"/>
      <c r="BS1679" s="7"/>
      <c r="BT1679" s="7"/>
      <c r="BU1679" s="7"/>
      <c r="BV1679" s="7"/>
      <c r="BW1679" s="7"/>
      <c r="BX1679" s="7"/>
      <c r="BY1679" s="7"/>
      <c r="BZ1679" s="7"/>
      <c r="CA1679" s="7"/>
      <c r="CB1679" s="7"/>
      <c r="CC1679" s="7"/>
      <c r="CD1679" s="7"/>
      <c r="CE1679" s="7"/>
      <c r="CF1679" s="7"/>
      <c r="CG1679" s="7"/>
      <c r="CH1679" s="7"/>
      <c r="CI1679" s="7"/>
      <c r="CJ1679" s="7"/>
      <c r="CK1679" s="7"/>
      <c r="CL1679" s="7"/>
      <c r="CM1679" s="7"/>
      <c r="CN1679" s="7"/>
      <c r="CO1679" s="7"/>
      <c r="CP1679" s="7"/>
      <c r="CQ1679" s="7"/>
      <c r="CR1679" s="7"/>
      <c r="CS1679" s="7"/>
      <c r="CT1679" s="7"/>
      <c r="CU1679" s="7"/>
      <c r="CV1679" s="7"/>
      <c r="CW1679" s="7"/>
      <c r="CX1679" s="7"/>
      <c r="CY1679" s="7"/>
      <c r="CZ1679" s="7"/>
      <c r="DA1679" s="7"/>
      <c r="DB1679" s="7"/>
    </row>
    <row r="1680" spans="22:106"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  <c r="AW1680" s="7"/>
      <c r="AX1680" s="7"/>
      <c r="AY1680" s="7"/>
      <c r="AZ1680" s="7"/>
      <c r="BA1680" s="7"/>
      <c r="BB1680" s="7"/>
      <c r="BC1680" s="7"/>
      <c r="BD1680" s="7"/>
      <c r="BE1680" s="7"/>
      <c r="BF1680" s="7"/>
      <c r="BG1680" s="7"/>
      <c r="BH1680" s="7"/>
      <c r="BI1680" s="7"/>
      <c r="BJ1680" s="7"/>
      <c r="BK1680" s="7"/>
      <c r="BL1680" s="7"/>
      <c r="BM1680" s="7"/>
      <c r="BN1680" s="7"/>
      <c r="BO1680" s="7"/>
      <c r="BP1680" s="7"/>
      <c r="BQ1680" s="7"/>
      <c r="BR1680" s="7"/>
      <c r="BS1680" s="7"/>
      <c r="BT1680" s="7"/>
      <c r="BU1680" s="7"/>
      <c r="BV1680" s="7"/>
      <c r="BW1680" s="7"/>
      <c r="BX1680" s="7"/>
      <c r="BY1680" s="7"/>
      <c r="BZ1680" s="7"/>
      <c r="CA1680" s="7"/>
      <c r="CB1680" s="7"/>
      <c r="CC1680" s="7"/>
      <c r="CD1680" s="7"/>
      <c r="CE1680" s="7"/>
      <c r="CF1680" s="7"/>
      <c r="CG1680" s="7"/>
      <c r="CH1680" s="7"/>
      <c r="CI1680" s="7"/>
      <c r="CJ1680" s="7"/>
      <c r="CK1680" s="7"/>
      <c r="CL1680" s="7"/>
      <c r="CM1680" s="7"/>
      <c r="CN1680" s="7"/>
      <c r="CO1680" s="7"/>
      <c r="CP1680" s="7"/>
      <c r="CQ1680" s="7"/>
      <c r="CR1680" s="7"/>
      <c r="CS1680" s="7"/>
      <c r="CT1680" s="7"/>
      <c r="CU1680" s="7"/>
      <c r="CV1680" s="7"/>
      <c r="CW1680" s="7"/>
      <c r="CX1680" s="7"/>
      <c r="CY1680" s="7"/>
      <c r="CZ1680" s="7"/>
      <c r="DA1680" s="7"/>
      <c r="DB1680" s="7"/>
    </row>
    <row r="1681" spans="22:106"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  <c r="AW1681" s="7"/>
      <c r="AX1681" s="7"/>
      <c r="AY1681" s="7"/>
      <c r="AZ1681" s="7"/>
      <c r="BA1681" s="7"/>
      <c r="BB1681" s="7"/>
      <c r="BC1681" s="7"/>
      <c r="BD1681" s="7"/>
      <c r="BE1681" s="7"/>
      <c r="BF1681" s="7"/>
      <c r="BG1681" s="7"/>
      <c r="BH1681" s="7"/>
      <c r="BI1681" s="7"/>
      <c r="BJ1681" s="7"/>
      <c r="BK1681" s="7"/>
      <c r="BL1681" s="7"/>
      <c r="BM1681" s="7"/>
      <c r="BN1681" s="7"/>
      <c r="BO1681" s="7"/>
      <c r="BP1681" s="7"/>
      <c r="BQ1681" s="7"/>
      <c r="BR1681" s="7"/>
      <c r="BS1681" s="7"/>
      <c r="BT1681" s="7"/>
      <c r="BU1681" s="7"/>
      <c r="BV1681" s="7"/>
      <c r="BW1681" s="7"/>
      <c r="BX1681" s="7"/>
      <c r="BY1681" s="7"/>
      <c r="BZ1681" s="7"/>
      <c r="CA1681" s="7"/>
      <c r="CB1681" s="7"/>
      <c r="CC1681" s="7"/>
      <c r="CD1681" s="7"/>
      <c r="CE1681" s="7"/>
      <c r="CF1681" s="7"/>
      <c r="CG1681" s="7"/>
      <c r="CH1681" s="7"/>
      <c r="CI1681" s="7"/>
      <c r="CJ1681" s="7"/>
      <c r="CK1681" s="7"/>
      <c r="CL1681" s="7"/>
      <c r="CM1681" s="7"/>
      <c r="CN1681" s="7"/>
      <c r="CO1681" s="7"/>
      <c r="CP1681" s="7"/>
      <c r="CQ1681" s="7"/>
      <c r="CR1681" s="7"/>
      <c r="CS1681" s="7"/>
      <c r="CT1681" s="7"/>
      <c r="CU1681" s="7"/>
      <c r="CV1681" s="7"/>
      <c r="CW1681" s="7"/>
      <c r="CX1681" s="7"/>
      <c r="CY1681" s="7"/>
      <c r="CZ1681" s="7"/>
      <c r="DA1681" s="7"/>
      <c r="DB1681" s="7"/>
    </row>
    <row r="1682" spans="22:106"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  <c r="AW1682" s="7"/>
      <c r="AX1682" s="7"/>
      <c r="AY1682" s="7"/>
      <c r="AZ1682" s="7"/>
      <c r="BA1682" s="7"/>
      <c r="BB1682" s="7"/>
      <c r="BC1682" s="7"/>
      <c r="BD1682" s="7"/>
      <c r="BE1682" s="7"/>
      <c r="BF1682" s="7"/>
      <c r="BG1682" s="7"/>
      <c r="BH1682" s="7"/>
      <c r="BI1682" s="7"/>
      <c r="BJ1682" s="7"/>
      <c r="BK1682" s="7"/>
      <c r="BL1682" s="7"/>
      <c r="BM1682" s="7"/>
      <c r="BN1682" s="7"/>
      <c r="BO1682" s="7"/>
      <c r="BP1682" s="7"/>
      <c r="BQ1682" s="7"/>
      <c r="BR1682" s="7"/>
      <c r="BS1682" s="7"/>
      <c r="BT1682" s="7"/>
      <c r="BU1682" s="7"/>
      <c r="BV1682" s="7"/>
      <c r="BW1682" s="7"/>
      <c r="BX1682" s="7"/>
      <c r="BY1682" s="7"/>
      <c r="BZ1682" s="7"/>
      <c r="CA1682" s="7"/>
      <c r="CB1682" s="7"/>
      <c r="CC1682" s="7"/>
      <c r="CD1682" s="7"/>
      <c r="CE1682" s="7"/>
      <c r="CF1682" s="7"/>
      <c r="CG1682" s="7"/>
      <c r="CH1682" s="7"/>
      <c r="CI1682" s="7"/>
      <c r="CJ1682" s="7"/>
      <c r="CK1682" s="7"/>
      <c r="CL1682" s="7"/>
      <c r="CM1682" s="7"/>
      <c r="CN1682" s="7"/>
      <c r="CO1682" s="7"/>
      <c r="CP1682" s="7"/>
      <c r="CQ1682" s="7"/>
      <c r="CR1682" s="7"/>
      <c r="CS1682" s="7"/>
      <c r="CT1682" s="7"/>
      <c r="CU1682" s="7"/>
      <c r="CV1682" s="7"/>
      <c r="CW1682" s="7"/>
      <c r="CX1682" s="7"/>
      <c r="CY1682" s="7"/>
      <c r="CZ1682" s="7"/>
      <c r="DA1682" s="7"/>
      <c r="DB1682" s="7"/>
    </row>
    <row r="1683" spans="22:106"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  <c r="AW1683" s="7"/>
      <c r="AX1683" s="7"/>
      <c r="AY1683" s="7"/>
      <c r="AZ1683" s="7"/>
      <c r="BA1683" s="7"/>
      <c r="BB1683" s="7"/>
      <c r="BC1683" s="7"/>
      <c r="BD1683" s="7"/>
      <c r="BE1683" s="7"/>
      <c r="BF1683" s="7"/>
      <c r="BG1683" s="7"/>
      <c r="BH1683" s="7"/>
      <c r="BI1683" s="7"/>
      <c r="BJ1683" s="7"/>
      <c r="BK1683" s="7"/>
      <c r="BL1683" s="7"/>
      <c r="BM1683" s="7"/>
      <c r="BN1683" s="7"/>
      <c r="BO1683" s="7"/>
      <c r="BP1683" s="7"/>
      <c r="BQ1683" s="7"/>
      <c r="BR1683" s="7"/>
      <c r="BS1683" s="7"/>
      <c r="BT1683" s="7"/>
      <c r="BU1683" s="7"/>
      <c r="BV1683" s="7"/>
      <c r="BW1683" s="7"/>
      <c r="BX1683" s="7"/>
      <c r="BY1683" s="7"/>
      <c r="BZ1683" s="7"/>
      <c r="CA1683" s="7"/>
      <c r="CB1683" s="7"/>
      <c r="CC1683" s="7"/>
      <c r="CD1683" s="7"/>
      <c r="CE1683" s="7"/>
      <c r="CF1683" s="7"/>
      <c r="CG1683" s="7"/>
      <c r="CH1683" s="7"/>
      <c r="CI1683" s="7"/>
      <c r="CJ1683" s="7"/>
      <c r="CK1683" s="7"/>
      <c r="CL1683" s="7"/>
      <c r="CM1683" s="7"/>
      <c r="CN1683" s="7"/>
      <c r="CO1683" s="7"/>
      <c r="CP1683" s="7"/>
      <c r="CQ1683" s="7"/>
      <c r="CR1683" s="7"/>
      <c r="CS1683" s="7"/>
      <c r="CT1683" s="7"/>
      <c r="CU1683" s="7"/>
      <c r="CV1683" s="7"/>
      <c r="CW1683" s="7"/>
      <c r="CX1683" s="7"/>
      <c r="CY1683" s="7"/>
      <c r="CZ1683" s="7"/>
      <c r="DA1683" s="7"/>
      <c r="DB1683" s="7"/>
    </row>
    <row r="1684" spans="22:106"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  <c r="AW1684" s="7"/>
      <c r="AX1684" s="7"/>
      <c r="AY1684" s="7"/>
      <c r="AZ1684" s="7"/>
      <c r="BA1684" s="7"/>
      <c r="BB1684" s="7"/>
      <c r="BC1684" s="7"/>
      <c r="BD1684" s="7"/>
      <c r="BE1684" s="7"/>
      <c r="BF1684" s="7"/>
      <c r="BG1684" s="7"/>
      <c r="BH1684" s="7"/>
      <c r="BI1684" s="7"/>
      <c r="BJ1684" s="7"/>
      <c r="BK1684" s="7"/>
      <c r="BL1684" s="7"/>
      <c r="BM1684" s="7"/>
      <c r="BN1684" s="7"/>
      <c r="BO1684" s="7"/>
      <c r="BP1684" s="7"/>
      <c r="BQ1684" s="7"/>
      <c r="BR1684" s="7"/>
      <c r="BS1684" s="7"/>
      <c r="BT1684" s="7"/>
      <c r="BU1684" s="7"/>
      <c r="BV1684" s="7"/>
      <c r="BW1684" s="7"/>
      <c r="BX1684" s="7"/>
      <c r="BY1684" s="7"/>
      <c r="BZ1684" s="7"/>
      <c r="CA1684" s="7"/>
      <c r="CB1684" s="7"/>
      <c r="CC1684" s="7"/>
      <c r="CD1684" s="7"/>
      <c r="CE1684" s="7"/>
      <c r="CF1684" s="7"/>
      <c r="CG1684" s="7"/>
      <c r="CH1684" s="7"/>
      <c r="CI1684" s="7"/>
      <c r="CJ1684" s="7"/>
      <c r="CK1684" s="7"/>
      <c r="CL1684" s="7"/>
      <c r="CM1684" s="7"/>
      <c r="CN1684" s="7"/>
      <c r="CO1684" s="7"/>
      <c r="CP1684" s="7"/>
      <c r="CQ1684" s="7"/>
      <c r="CR1684" s="7"/>
      <c r="CS1684" s="7"/>
      <c r="CT1684" s="7"/>
      <c r="CU1684" s="7"/>
      <c r="CV1684" s="7"/>
      <c r="CW1684" s="7"/>
      <c r="CX1684" s="7"/>
      <c r="CY1684" s="7"/>
      <c r="CZ1684" s="7"/>
      <c r="DA1684" s="7"/>
      <c r="DB1684" s="7"/>
    </row>
    <row r="1685" spans="22:106"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  <c r="AW1685" s="7"/>
      <c r="AX1685" s="7"/>
      <c r="AY1685" s="7"/>
      <c r="AZ1685" s="7"/>
      <c r="BA1685" s="7"/>
      <c r="BB1685" s="7"/>
      <c r="BC1685" s="7"/>
      <c r="BD1685" s="7"/>
      <c r="BE1685" s="7"/>
      <c r="BF1685" s="7"/>
      <c r="BG1685" s="7"/>
      <c r="BH1685" s="7"/>
      <c r="BI1685" s="7"/>
      <c r="BJ1685" s="7"/>
      <c r="BK1685" s="7"/>
      <c r="BL1685" s="7"/>
      <c r="BM1685" s="7"/>
      <c r="BN1685" s="7"/>
      <c r="BO1685" s="7"/>
      <c r="BP1685" s="7"/>
      <c r="BQ1685" s="7"/>
      <c r="BR1685" s="7"/>
      <c r="BS1685" s="7"/>
      <c r="BT1685" s="7"/>
      <c r="BU1685" s="7"/>
      <c r="BV1685" s="7"/>
      <c r="BW1685" s="7"/>
      <c r="BX1685" s="7"/>
      <c r="BY1685" s="7"/>
      <c r="BZ1685" s="7"/>
      <c r="CA1685" s="7"/>
      <c r="CB1685" s="7"/>
      <c r="CC1685" s="7"/>
      <c r="CD1685" s="7"/>
      <c r="CE1685" s="7"/>
      <c r="CF1685" s="7"/>
      <c r="CG1685" s="7"/>
      <c r="CH1685" s="7"/>
      <c r="CI1685" s="7"/>
      <c r="CJ1685" s="7"/>
      <c r="CK1685" s="7"/>
      <c r="CL1685" s="7"/>
      <c r="CM1685" s="7"/>
      <c r="CN1685" s="7"/>
      <c r="CO1685" s="7"/>
      <c r="CP1685" s="7"/>
      <c r="CQ1685" s="7"/>
      <c r="CR1685" s="7"/>
      <c r="CS1685" s="7"/>
      <c r="CT1685" s="7"/>
      <c r="CU1685" s="7"/>
      <c r="CV1685" s="7"/>
      <c r="CW1685" s="7"/>
      <c r="CX1685" s="7"/>
      <c r="CY1685" s="7"/>
      <c r="CZ1685" s="7"/>
      <c r="DA1685" s="7"/>
      <c r="DB1685" s="7"/>
    </row>
    <row r="1686" spans="22:106"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  <c r="AW1686" s="7"/>
      <c r="AX1686" s="7"/>
      <c r="AY1686" s="7"/>
      <c r="AZ1686" s="7"/>
      <c r="BA1686" s="7"/>
      <c r="BB1686" s="7"/>
      <c r="BC1686" s="7"/>
      <c r="BD1686" s="7"/>
      <c r="BE1686" s="7"/>
      <c r="BF1686" s="7"/>
      <c r="BG1686" s="7"/>
      <c r="BH1686" s="7"/>
      <c r="BI1686" s="7"/>
      <c r="BJ1686" s="7"/>
      <c r="BK1686" s="7"/>
      <c r="BL1686" s="7"/>
      <c r="BM1686" s="7"/>
      <c r="BN1686" s="7"/>
      <c r="BO1686" s="7"/>
      <c r="BP1686" s="7"/>
      <c r="BQ1686" s="7"/>
      <c r="BR1686" s="7"/>
      <c r="BS1686" s="7"/>
      <c r="BT1686" s="7"/>
      <c r="BU1686" s="7"/>
      <c r="BV1686" s="7"/>
      <c r="BW1686" s="7"/>
      <c r="BX1686" s="7"/>
      <c r="BY1686" s="7"/>
      <c r="BZ1686" s="7"/>
      <c r="CA1686" s="7"/>
      <c r="CB1686" s="7"/>
      <c r="CC1686" s="7"/>
      <c r="CD1686" s="7"/>
      <c r="CE1686" s="7"/>
      <c r="CF1686" s="7"/>
      <c r="CG1686" s="7"/>
      <c r="CH1686" s="7"/>
      <c r="CI1686" s="7"/>
      <c r="CJ1686" s="7"/>
      <c r="CK1686" s="7"/>
      <c r="CL1686" s="7"/>
      <c r="CM1686" s="7"/>
      <c r="CN1686" s="7"/>
      <c r="CO1686" s="7"/>
      <c r="CP1686" s="7"/>
      <c r="CQ1686" s="7"/>
      <c r="CR1686" s="7"/>
      <c r="CS1686" s="7"/>
      <c r="CT1686" s="7"/>
      <c r="CU1686" s="7"/>
      <c r="CV1686" s="7"/>
      <c r="CW1686" s="7"/>
      <c r="CX1686" s="7"/>
      <c r="CY1686" s="7"/>
      <c r="CZ1686" s="7"/>
      <c r="DA1686" s="7"/>
      <c r="DB1686" s="7"/>
    </row>
    <row r="1687" spans="22:106"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  <c r="AW1687" s="7"/>
      <c r="AX1687" s="7"/>
      <c r="AY1687" s="7"/>
      <c r="AZ1687" s="7"/>
      <c r="BA1687" s="7"/>
      <c r="BB1687" s="7"/>
      <c r="BC1687" s="7"/>
      <c r="BD1687" s="7"/>
      <c r="BE1687" s="7"/>
      <c r="BF1687" s="7"/>
      <c r="BG1687" s="7"/>
      <c r="BH1687" s="7"/>
      <c r="BI1687" s="7"/>
      <c r="BJ1687" s="7"/>
      <c r="BK1687" s="7"/>
      <c r="BL1687" s="7"/>
      <c r="BM1687" s="7"/>
      <c r="BN1687" s="7"/>
      <c r="BO1687" s="7"/>
      <c r="BP1687" s="7"/>
      <c r="BQ1687" s="7"/>
      <c r="BR1687" s="7"/>
      <c r="BS1687" s="7"/>
      <c r="BT1687" s="7"/>
      <c r="BU1687" s="7"/>
      <c r="BV1687" s="7"/>
      <c r="BW1687" s="7"/>
      <c r="BX1687" s="7"/>
      <c r="BY1687" s="7"/>
      <c r="BZ1687" s="7"/>
      <c r="CA1687" s="7"/>
      <c r="CB1687" s="7"/>
      <c r="CC1687" s="7"/>
      <c r="CD1687" s="7"/>
      <c r="CE1687" s="7"/>
      <c r="CF1687" s="7"/>
      <c r="CG1687" s="7"/>
      <c r="CH1687" s="7"/>
      <c r="CI1687" s="7"/>
      <c r="CJ1687" s="7"/>
      <c r="CK1687" s="7"/>
      <c r="CL1687" s="7"/>
      <c r="CM1687" s="7"/>
      <c r="CN1687" s="7"/>
      <c r="CO1687" s="7"/>
      <c r="CP1687" s="7"/>
      <c r="CQ1687" s="7"/>
      <c r="CR1687" s="7"/>
      <c r="CS1687" s="7"/>
      <c r="CT1687" s="7"/>
      <c r="CU1687" s="7"/>
      <c r="CV1687" s="7"/>
      <c r="CW1687" s="7"/>
      <c r="CX1687" s="7"/>
      <c r="CY1687" s="7"/>
      <c r="CZ1687" s="7"/>
      <c r="DA1687" s="7"/>
      <c r="DB1687" s="7"/>
    </row>
    <row r="1688" spans="22:106"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  <c r="AW1688" s="7"/>
      <c r="AX1688" s="7"/>
      <c r="AY1688" s="7"/>
      <c r="AZ1688" s="7"/>
      <c r="BA1688" s="7"/>
      <c r="BB1688" s="7"/>
      <c r="BC1688" s="7"/>
      <c r="BD1688" s="7"/>
      <c r="BE1688" s="7"/>
      <c r="BF1688" s="7"/>
      <c r="BG1688" s="7"/>
      <c r="BH1688" s="7"/>
      <c r="BI1688" s="7"/>
      <c r="BJ1688" s="7"/>
      <c r="BK1688" s="7"/>
      <c r="BL1688" s="7"/>
      <c r="BM1688" s="7"/>
      <c r="BN1688" s="7"/>
      <c r="BO1688" s="7"/>
      <c r="BP1688" s="7"/>
      <c r="BQ1688" s="7"/>
      <c r="BR1688" s="7"/>
      <c r="BS1688" s="7"/>
      <c r="BT1688" s="7"/>
      <c r="BU1688" s="7"/>
      <c r="BV1688" s="7"/>
      <c r="BW1688" s="7"/>
      <c r="BX1688" s="7"/>
      <c r="BY1688" s="7"/>
      <c r="BZ1688" s="7"/>
      <c r="CA1688" s="7"/>
      <c r="CB1688" s="7"/>
      <c r="CC1688" s="7"/>
      <c r="CD1688" s="7"/>
      <c r="CE1688" s="7"/>
      <c r="CF1688" s="7"/>
      <c r="CG1688" s="7"/>
      <c r="CH1688" s="7"/>
      <c r="CI1688" s="7"/>
      <c r="CJ1688" s="7"/>
      <c r="CK1688" s="7"/>
      <c r="CL1688" s="7"/>
      <c r="CM1688" s="7"/>
      <c r="CN1688" s="7"/>
      <c r="CO1688" s="7"/>
      <c r="CP1688" s="7"/>
      <c r="CQ1688" s="7"/>
      <c r="CR1688" s="7"/>
      <c r="CS1688" s="7"/>
      <c r="CT1688" s="7"/>
      <c r="CU1688" s="7"/>
      <c r="CV1688" s="7"/>
      <c r="CW1688" s="7"/>
      <c r="CX1688" s="7"/>
      <c r="CY1688" s="7"/>
      <c r="CZ1688" s="7"/>
      <c r="DA1688" s="7"/>
      <c r="DB1688" s="7"/>
    </row>
    <row r="1689" spans="22:106"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  <c r="AW1689" s="7"/>
      <c r="AX1689" s="7"/>
      <c r="AY1689" s="7"/>
      <c r="AZ1689" s="7"/>
      <c r="BA1689" s="7"/>
      <c r="BB1689" s="7"/>
      <c r="BC1689" s="7"/>
      <c r="BD1689" s="7"/>
      <c r="BE1689" s="7"/>
      <c r="BF1689" s="7"/>
      <c r="BG1689" s="7"/>
      <c r="BH1689" s="7"/>
      <c r="BI1689" s="7"/>
      <c r="BJ1689" s="7"/>
      <c r="BK1689" s="7"/>
      <c r="BL1689" s="7"/>
      <c r="BM1689" s="7"/>
      <c r="BN1689" s="7"/>
      <c r="BO1689" s="7"/>
      <c r="BP1689" s="7"/>
      <c r="BQ1689" s="7"/>
      <c r="BR1689" s="7"/>
      <c r="BS1689" s="7"/>
      <c r="BT1689" s="7"/>
      <c r="BU1689" s="7"/>
      <c r="BV1689" s="7"/>
      <c r="BW1689" s="7"/>
      <c r="BX1689" s="7"/>
      <c r="BY1689" s="7"/>
      <c r="BZ1689" s="7"/>
      <c r="CA1689" s="7"/>
      <c r="CB1689" s="7"/>
      <c r="CC1689" s="7"/>
      <c r="CD1689" s="7"/>
      <c r="CE1689" s="7"/>
      <c r="CF1689" s="7"/>
      <c r="CG1689" s="7"/>
      <c r="CH1689" s="7"/>
      <c r="CI1689" s="7"/>
      <c r="CJ1689" s="7"/>
      <c r="CK1689" s="7"/>
      <c r="CL1689" s="7"/>
      <c r="CM1689" s="7"/>
      <c r="CN1689" s="7"/>
      <c r="CO1689" s="7"/>
      <c r="CP1689" s="7"/>
      <c r="CQ1689" s="7"/>
      <c r="CR1689" s="7"/>
      <c r="CS1689" s="7"/>
      <c r="CT1689" s="7"/>
      <c r="CU1689" s="7"/>
      <c r="CV1689" s="7"/>
      <c r="CW1689" s="7"/>
      <c r="CX1689" s="7"/>
      <c r="CY1689" s="7"/>
      <c r="CZ1689" s="7"/>
      <c r="DA1689" s="7"/>
      <c r="DB1689" s="7"/>
    </row>
    <row r="1690" spans="22:106"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  <c r="AW1690" s="7"/>
      <c r="AX1690" s="7"/>
      <c r="AY1690" s="7"/>
      <c r="AZ1690" s="7"/>
      <c r="BA1690" s="7"/>
      <c r="BB1690" s="7"/>
      <c r="BC1690" s="7"/>
      <c r="BD1690" s="7"/>
      <c r="BE1690" s="7"/>
      <c r="BF1690" s="7"/>
      <c r="BG1690" s="7"/>
      <c r="BH1690" s="7"/>
      <c r="BI1690" s="7"/>
      <c r="BJ1690" s="7"/>
      <c r="BK1690" s="7"/>
      <c r="BL1690" s="7"/>
      <c r="BM1690" s="7"/>
      <c r="BN1690" s="7"/>
      <c r="BO1690" s="7"/>
      <c r="BP1690" s="7"/>
      <c r="BQ1690" s="7"/>
      <c r="BR1690" s="7"/>
      <c r="BS1690" s="7"/>
      <c r="BT1690" s="7"/>
      <c r="BU1690" s="7"/>
      <c r="BV1690" s="7"/>
      <c r="BW1690" s="7"/>
      <c r="BX1690" s="7"/>
      <c r="BY1690" s="7"/>
      <c r="BZ1690" s="7"/>
      <c r="CA1690" s="7"/>
      <c r="CB1690" s="7"/>
      <c r="CC1690" s="7"/>
      <c r="CD1690" s="7"/>
      <c r="CE1690" s="7"/>
      <c r="CF1690" s="7"/>
      <c r="CG1690" s="7"/>
      <c r="CH1690" s="7"/>
      <c r="CI1690" s="7"/>
      <c r="CJ1690" s="7"/>
      <c r="CK1690" s="7"/>
      <c r="CL1690" s="7"/>
      <c r="CM1690" s="7"/>
      <c r="CN1690" s="7"/>
      <c r="CO1690" s="7"/>
      <c r="CP1690" s="7"/>
      <c r="CQ1690" s="7"/>
      <c r="CR1690" s="7"/>
      <c r="CS1690" s="7"/>
      <c r="CT1690" s="7"/>
      <c r="CU1690" s="7"/>
      <c r="CV1690" s="7"/>
      <c r="CW1690" s="7"/>
      <c r="CX1690" s="7"/>
      <c r="CY1690" s="7"/>
      <c r="CZ1690" s="7"/>
      <c r="DA1690" s="7"/>
      <c r="DB1690" s="7"/>
    </row>
    <row r="1691" spans="22:106"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  <c r="AW1691" s="7"/>
      <c r="AX1691" s="7"/>
      <c r="AY1691" s="7"/>
      <c r="AZ1691" s="7"/>
      <c r="BA1691" s="7"/>
      <c r="BB1691" s="7"/>
      <c r="BC1691" s="7"/>
      <c r="BD1691" s="7"/>
      <c r="BE1691" s="7"/>
      <c r="BF1691" s="7"/>
      <c r="BG1691" s="7"/>
      <c r="BH1691" s="7"/>
      <c r="BI1691" s="7"/>
      <c r="BJ1691" s="7"/>
      <c r="BK1691" s="7"/>
      <c r="BL1691" s="7"/>
      <c r="BM1691" s="7"/>
      <c r="BN1691" s="7"/>
      <c r="BO1691" s="7"/>
      <c r="BP1691" s="7"/>
      <c r="BQ1691" s="7"/>
      <c r="BR1691" s="7"/>
      <c r="BS1691" s="7"/>
      <c r="BT1691" s="7"/>
      <c r="BU1691" s="7"/>
      <c r="BV1691" s="7"/>
      <c r="BW1691" s="7"/>
      <c r="BX1691" s="7"/>
      <c r="BY1691" s="7"/>
      <c r="BZ1691" s="7"/>
      <c r="CA1691" s="7"/>
      <c r="CB1691" s="7"/>
      <c r="CC1691" s="7"/>
      <c r="CD1691" s="7"/>
      <c r="CE1691" s="7"/>
      <c r="CF1691" s="7"/>
      <c r="CG1691" s="7"/>
      <c r="CH1691" s="7"/>
      <c r="CI1691" s="7"/>
      <c r="CJ1691" s="7"/>
      <c r="CK1691" s="7"/>
      <c r="CL1691" s="7"/>
      <c r="CM1691" s="7"/>
      <c r="CN1691" s="7"/>
      <c r="CO1691" s="7"/>
      <c r="CP1691" s="7"/>
      <c r="CQ1691" s="7"/>
      <c r="CR1691" s="7"/>
      <c r="CS1691" s="7"/>
      <c r="CT1691" s="7"/>
      <c r="CU1691" s="7"/>
      <c r="CV1691" s="7"/>
      <c r="CW1691" s="7"/>
      <c r="CX1691" s="7"/>
      <c r="CY1691" s="7"/>
      <c r="CZ1691" s="7"/>
      <c r="DA1691" s="7"/>
      <c r="DB1691" s="7"/>
    </row>
    <row r="1692" spans="22:106"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  <c r="AW1692" s="7"/>
      <c r="AX1692" s="7"/>
      <c r="AY1692" s="7"/>
      <c r="AZ1692" s="7"/>
      <c r="BA1692" s="7"/>
      <c r="BB1692" s="7"/>
      <c r="BC1692" s="7"/>
      <c r="BD1692" s="7"/>
      <c r="BE1692" s="7"/>
      <c r="BF1692" s="7"/>
      <c r="BG1692" s="7"/>
      <c r="BH1692" s="7"/>
      <c r="BI1692" s="7"/>
      <c r="BJ1692" s="7"/>
      <c r="BK1692" s="7"/>
      <c r="BL1692" s="7"/>
      <c r="BM1692" s="7"/>
      <c r="BN1692" s="7"/>
      <c r="BO1692" s="7"/>
      <c r="BP1692" s="7"/>
      <c r="BQ1692" s="7"/>
      <c r="BR1692" s="7"/>
      <c r="BS1692" s="7"/>
      <c r="BT1692" s="7"/>
      <c r="BU1692" s="7"/>
      <c r="BV1692" s="7"/>
      <c r="BW1692" s="7"/>
      <c r="BX1692" s="7"/>
      <c r="BY1692" s="7"/>
      <c r="BZ1692" s="7"/>
      <c r="CA1692" s="7"/>
      <c r="CB1692" s="7"/>
      <c r="CC1692" s="7"/>
      <c r="CD1692" s="7"/>
      <c r="CE1692" s="7"/>
      <c r="CF1692" s="7"/>
      <c r="CG1692" s="7"/>
      <c r="CH1692" s="7"/>
      <c r="CI1692" s="7"/>
      <c r="CJ1692" s="7"/>
      <c r="CK1692" s="7"/>
      <c r="CL1692" s="7"/>
      <c r="CM1692" s="7"/>
      <c r="CN1692" s="7"/>
      <c r="CO1692" s="7"/>
      <c r="CP1692" s="7"/>
      <c r="CQ1692" s="7"/>
      <c r="CR1692" s="7"/>
      <c r="CS1692" s="7"/>
      <c r="CT1692" s="7"/>
      <c r="CU1692" s="7"/>
      <c r="CV1692" s="7"/>
      <c r="CW1692" s="7"/>
      <c r="CX1692" s="7"/>
      <c r="CY1692" s="7"/>
      <c r="CZ1692" s="7"/>
      <c r="DA1692" s="7"/>
      <c r="DB1692" s="7"/>
    </row>
    <row r="1693" spans="22:106"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  <c r="AW1693" s="7"/>
      <c r="AX1693" s="7"/>
      <c r="AY1693" s="7"/>
      <c r="AZ1693" s="7"/>
      <c r="BA1693" s="7"/>
      <c r="BB1693" s="7"/>
      <c r="BC1693" s="7"/>
      <c r="BD1693" s="7"/>
      <c r="BE1693" s="7"/>
      <c r="BF1693" s="7"/>
      <c r="BG1693" s="7"/>
      <c r="BH1693" s="7"/>
      <c r="BI1693" s="7"/>
      <c r="BJ1693" s="7"/>
      <c r="BK1693" s="7"/>
      <c r="BL1693" s="7"/>
      <c r="BM1693" s="7"/>
      <c r="BN1693" s="7"/>
      <c r="BO1693" s="7"/>
      <c r="BP1693" s="7"/>
      <c r="BQ1693" s="7"/>
      <c r="BR1693" s="7"/>
      <c r="BS1693" s="7"/>
      <c r="BT1693" s="7"/>
      <c r="BU1693" s="7"/>
      <c r="BV1693" s="7"/>
      <c r="BW1693" s="7"/>
      <c r="BX1693" s="7"/>
      <c r="BY1693" s="7"/>
      <c r="BZ1693" s="7"/>
      <c r="CA1693" s="7"/>
      <c r="CB1693" s="7"/>
      <c r="CC1693" s="7"/>
      <c r="CD1693" s="7"/>
      <c r="CE1693" s="7"/>
      <c r="CF1693" s="7"/>
      <c r="CG1693" s="7"/>
      <c r="CH1693" s="7"/>
      <c r="CI1693" s="7"/>
      <c r="CJ1693" s="7"/>
      <c r="CK1693" s="7"/>
      <c r="CL1693" s="7"/>
      <c r="CM1693" s="7"/>
      <c r="CN1693" s="7"/>
      <c r="CO1693" s="7"/>
      <c r="CP1693" s="7"/>
      <c r="CQ1693" s="7"/>
      <c r="CR1693" s="7"/>
      <c r="CS1693" s="7"/>
      <c r="CT1693" s="7"/>
      <c r="CU1693" s="7"/>
      <c r="CV1693" s="7"/>
      <c r="CW1693" s="7"/>
      <c r="CX1693" s="7"/>
      <c r="CY1693" s="7"/>
      <c r="CZ1693" s="7"/>
      <c r="DA1693" s="7"/>
      <c r="DB1693" s="7"/>
    </row>
    <row r="1694" spans="22:106"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  <c r="AW1694" s="7"/>
      <c r="AX1694" s="7"/>
      <c r="AY1694" s="7"/>
      <c r="AZ1694" s="7"/>
      <c r="BA1694" s="7"/>
      <c r="BB1694" s="7"/>
      <c r="BC1694" s="7"/>
      <c r="BD1694" s="7"/>
      <c r="BE1694" s="7"/>
      <c r="BF1694" s="7"/>
      <c r="BG1694" s="7"/>
      <c r="BH1694" s="7"/>
      <c r="BI1694" s="7"/>
      <c r="BJ1694" s="7"/>
      <c r="BK1694" s="7"/>
      <c r="BL1694" s="7"/>
      <c r="BM1694" s="7"/>
      <c r="BN1694" s="7"/>
      <c r="BO1694" s="7"/>
      <c r="BP1694" s="7"/>
      <c r="BQ1694" s="7"/>
      <c r="BR1694" s="7"/>
      <c r="BS1694" s="7"/>
      <c r="BT1694" s="7"/>
      <c r="BU1694" s="7"/>
      <c r="BV1694" s="7"/>
      <c r="BW1694" s="7"/>
      <c r="BX1694" s="7"/>
      <c r="BY1694" s="7"/>
      <c r="BZ1694" s="7"/>
      <c r="CA1694" s="7"/>
      <c r="CB1694" s="7"/>
      <c r="CC1694" s="7"/>
      <c r="CD1694" s="7"/>
      <c r="CE1694" s="7"/>
      <c r="CF1694" s="7"/>
      <c r="CG1694" s="7"/>
      <c r="CH1694" s="7"/>
      <c r="CI1694" s="7"/>
      <c r="CJ1694" s="7"/>
      <c r="CK1694" s="7"/>
      <c r="CL1694" s="7"/>
      <c r="CM1694" s="7"/>
      <c r="CN1694" s="7"/>
      <c r="CO1694" s="7"/>
      <c r="CP1694" s="7"/>
      <c r="CQ1694" s="7"/>
      <c r="CR1694" s="7"/>
      <c r="CS1694" s="7"/>
      <c r="CT1694" s="7"/>
      <c r="CU1694" s="7"/>
      <c r="CV1694" s="7"/>
      <c r="CW1694" s="7"/>
      <c r="CX1694" s="7"/>
      <c r="CY1694" s="7"/>
      <c r="CZ1694" s="7"/>
      <c r="DA1694" s="7"/>
      <c r="DB1694" s="7"/>
    </row>
    <row r="1695" spans="22:106"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  <c r="AW1695" s="7"/>
      <c r="AX1695" s="7"/>
      <c r="AY1695" s="7"/>
      <c r="AZ1695" s="7"/>
      <c r="BA1695" s="7"/>
      <c r="BB1695" s="7"/>
      <c r="BC1695" s="7"/>
      <c r="BD1695" s="7"/>
      <c r="BE1695" s="7"/>
      <c r="BF1695" s="7"/>
      <c r="BG1695" s="7"/>
      <c r="BH1695" s="7"/>
      <c r="BI1695" s="7"/>
      <c r="BJ1695" s="7"/>
      <c r="BK1695" s="7"/>
      <c r="BL1695" s="7"/>
      <c r="BM1695" s="7"/>
      <c r="BN1695" s="7"/>
      <c r="BO1695" s="7"/>
      <c r="BP1695" s="7"/>
      <c r="BQ1695" s="7"/>
      <c r="BR1695" s="7"/>
      <c r="BS1695" s="7"/>
      <c r="BT1695" s="7"/>
      <c r="BU1695" s="7"/>
      <c r="BV1695" s="7"/>
      <c r="BW1695" s="7"/>
      <c r="BX1695" s="7"/>
      <c r="BY1695" s="7"/>
      <c r="BZ1695" s="7"/>
      <c r="CA1695" s="7"/>
      <c r="CB1695" s="7"/>
      <c r="CC1695" s="7"/>
      <c r="CD1695" s="7"/>
      <c r="CE1695" s="7"/>
      <c r="CF1695" s="7"/>
      <c r="CG1695" s="7"/>
      <c r="CH1695" s="7"/>
      <c r="CI1695" s="7"/>
      <c r="CJ1695" s="7"/>
      <c r="CK1695" s="7"/>
      <c r="CL1695" s="7"/>
      <c r="CM1695" s="7"/>
      <c r="CN1695" s="7"/>
      <c r="CO1695" s="7"/>
      <c r="CP1695" s="7"/>
      <c r="CQ1695" s="7"/>
      <c r="CR1695" s="7"/>
      <c r="CS1695" s="7"/>
      <c r="CT1695" s="7"/>
      <c r="CU1695" s="7"/>
      <c r="CV1695" s="7"/>
      <c r="CW1695" s="7"/>
      <c r="CX1695" s="7"/>
      <c r="CY1695" s="7"/>
      <c r="CZ1695" s="7"/>
      <c r="DA1695" s="7"/>
      <c r="DB1695" s="7"/>
    </row>
    <row r="1696" spans="22:106"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  <c r="AW1696" s="7"/>
      <c r="AX1696" s="7"/>
      <c r="AY1696" s="7"/>
      <c r="AZ1696" s="7"/>
      <c r="BA1696" s="7"/>
      <c r="BB1696" s="7"/>
      <c r="BC1696" s="7"/>
      <c r="BD1696" s="7"/>
      <c r="BE1696" s="7"/>
      <c r="BF1696" s="7"/>
      <c r="BG1696" s="7"/>
      <c r="BH1696" s="7"/>
      <c r="BI1696" s="7"/>
      <c r="BJ1696" s="7"/>
      <c r="BK1696" s="7"/>
      <c r="BL1696" s="7"/>
      <c r="BM1696" s="7"/>
      <c r="BN1696" s="7"/>
      <c r="BO1696" s="7"/>
      <c r="BP1696" s="7"/>
      <c r="BQ1696" s="7"/>
      <c r="BR1696" s="7"/>
      <c r="BS1696" s="7"/>
      <c r="BT1696" s="7"/>
      <c r="BU1696" s="7"/>
      <c r="BV1696" s="7"/>
      <c r="BW1696" s="7"/>
      <c r="BX1696" s="7"/>
      <c r="BY1696" s="7"/>
      <c r="BZ1696" s="7"/>
      <c r="CA1696" s="7"/>
      <c r="CB1696" s="7"/>
      <c r="CC1696" s="7"/>
      <c r="CD1696" s="7"/>
      <c r="CE1696" s="7"/>
      <c r="CF1696" s="7"/>
      <c r="CG1696" s="7"/>
      <c r="CH1696" s="7"/>
      <c r="CI1696" s="7"/>
      <c r="CJ1696" s="7"/>
      <c r="CK1696" s="7"/>
      <c r="CL1696" s="7"/>
      <c r="CM1696" s="7"/>
      <c r="CN1696" s="7"/>
      <c r="CO1696" s="7"/>
      <c r="CP1696" s="7"/>
      <c r="CQ1696" s="7"/>
      <c r="CR1696" s="7"/>
      <c r="CS1696" s="7"/>
      <c r="CT1696" s="7"/>
      <c r="CU1696" s="7"/>
      <c r="CV1696" s="7"/>
      <c r="CW1696" s="7"/>
      <c r="CX1696" s="7"/>
      <c r="CY1696" s="7"/>
      <c r="CZ1696" s="7"/>
      <c r="DA1696" s="7"/>
      <c r="DB1696" s="7"/>
    </row>
    <row r="1697" spans="22:106"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  <c r="AW1697" s="7"/>
      <c r="AX1697" s="7"/>
      <c r="AY1697" s="7"/>
      <c r="AZ1697" s="7"/>
      <c r="BA1697" s="7"/>
      <c r="BB1697" s="7"/>
      <c r="BC1697" s="7"/>
      <c r="BD1697" s="7"/>
      <c r="BE1697" s="7"/>
      <c r="BF1697" s="7"/>
      <c r="BG1697" s="7"/>
      <c r="BH1697" s="7"/>
      <c r="BI1697" s="7"/>
      <c r="BJ1697" s="7"/>
      <c r="BK1697" s="7"/>
      <c r="BL1697" s="7"/>
      <c r="BM1697" s="7"/>
      <c r="BN1697" s="7"/>
      <c r="BO1697" s="7"/>
      <c r="BP1697" s="7"/>
      <c r="BQ1697" s="7"/>
      <c r="BR1697" s="7"/>
      <c r="BS1697" s="7"/>
      <c r="BT1697" s="7"/>
      <c r="BU1697" s="7"/>
      <c r="BV1697" s="7"/>
      <c r="BW1697" s="7"/>
      <c r="BX1697" s="7"/>
      <c r="BY1697" s="7"/>
      <c r="BZ1697" s="7"/>
      <c r="CA1697" s="7"/>
      <c r="CB1697" s="7"/>
      <c r="CC1697" s="7"/>
      <c r="CD1697" s="7"/>
      <c r="CE1697" s="7"/>
      <c r="CF1697" s="7"/>
      <c r="CG1697" s="7"/>
      <c r="CH1697" s="7"/>
      <c r="CI1697" s="7"/>
      <c r="CJ1697" s="7"/>
      <c r="CK1697" s="7"/>
      <c r="CL1697" s="7"/>
      <c r="CM1697" s="7"/>
      <c r="CN1697" s="7"/>
      <c r="CO1697" s="7"/>
      <c r="CP1697" s="7"/>
      <c r="CQ1697" s="7"/>
      <c r="CR1697" s="7"/>
      <c r="CS1697" s="7"/>
      <c r="CT1697" s="7"/>
      <c r="CU1697" s="7"/>
      <c r="CV1697" s="7"/>
      <c r="CW1697" s="7"/>
      <c r="CX1697" s="7"/>
      <c r="CY1697" s="7"/>
      <c r="CZ1697" s="7"/>
      <c r="DA1697" s="7"/>
      <c r="DB1697" s="7"/>
    </row>
    <row r="1698" spans="22:106"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  <c r="AW1698" s="7"/>
      <c r="AX1698" s="7"/>
      <c r="AY1698" s="7"/>
      <c r="AZ1698" s="7"/>
      <c r="BA1698" s="7"/>
      <c r="BB1698" s="7"/>
      <c r="BC1698" s="7"/>
      <c r="BD1698" s="7"/>
      <c r="BE1698" s="7"/>
      <c r="BF1698" s="7"/>
      <c r="BG1698" s="7"/>
      <c r="BH1698" s="7"/>
      <c r="BI1698" s="7"/>
      <c r="BJ1698" s="7"/>
      <c r="BK1698" s="7"/>
      <c r="BL1698" s="7"/>
      <c r="BM1698" s="7"/>
      <c r="BN1698" s="7"/>
      <c r="BO1698" s="7"/>
      <c r="BP1698" s="7"/>
      <c r="BQ1698" s="7"/>
      <c r="BR1698" s="7"/>
      <c r="BS1698" s="7"/>
      <c r="BT1698" s="7"/>
      <c r="BU1698" s="7"/>
      <c r="BV1698" s="7"/>
      <c r="BW1698" s="7"/>
      <c r="BX1698" s="7"/>
      <c r="BY1698" s="7"/>
      <c r="BZ1698" s="7"/>
      <c r="CA1698" s="7"/>
      <c r="CB1698" s="7"/>
      <c r="CC1698" s="7"/>
      <c r="CD1698" s="7"/>
      <c r="CE1698" s="7"/>
      <c r="CF1698" s="7"/>
      <c r="CG1698" s="7"/>
      <c r="CH1698" s="7"/>
      <c r="CI1698" s="7"/>
      <c r="CJ1698" s="7"/>
      <c r="CK1698" s="7"/>
      <c r="CL1698" s="7"/>
      <c r="CM1698" s="7"/>
      <c r="CN1698" s="7"/>
      <c r="CO1698" s="7"/>
      <c r="CP1698" s="7"/>
      <c r="CQ1698" s="7"/>
      <c r="CR1698" s="7"/>
      <c r="CS1698" s="7"/>
      <c r="CT1698" s="7"/>
      <c r="CU1698" s="7"/>
      <c r="CV1698" s="7"/>
      <c r="CW1698" s="7"/>
      <c r="CX1698" s="7"/>
      <c r="CY1698" s="7"/>
      <c r="CZ1698" s="7"/>
      <c r="DA1698" s="7"/>
      <c r="DB1698" s="7"/>
    </row>
    <row r="1699" spans="22:106"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  <c r="AW1699" s="7"/>
      <c r="AX1699" s="7"/>
      <c r="AY1699" s="7"/>
      <c r="AZ1699" s="7"/>
      <c r="BA1699" s="7"/>
      <c r="BB1699" s="7"/>
      <c r="BC1699" s="7"/>
      <c r="BD1699" s="7"/>
      <c r="BE1699" s="7"/>
      <c r="BF1699" s="7"/>
      <c r="BG1699" s="7"/>
      <c r="BH1699" s="7"/>
      <c r="BI1699" s="7"/>
      <c r="BJ1699" s="7"/>
      <c r="BK1699" s="7"/>
      <c r="BL1699" s="7"/>
      <c r="BM1699" s="7"/>
      <c r="BN1699" s="7"/>
      <c r="BO1699" s="7"/>
      <c r="BP1699" s="7"/>
      <c r="BQ1699" s="7"/>
      <c r="BR1699" s="7"/>
      <c r="BS1699" s="7"/>
      <c r="BT1699" s="7"/>
      <c r="BU1699" s="7"/>
      <c r="BV1699" s="7"/>
      <c r="BW1699" s="7"/>
      <c r="BX1699" s="7"/>
      <c r="BY1699" s="7"/>
      <c r="BZ1699" s="7"/>
      <c r="CA1699" s="7"/>
      <c r="CB1699" s="7"/>
      <c r="CC1699" s="7"/>
      <c r="CD1699" s="7"/>
      <c r="CE1699" s="7"/>
      <c r="CF1699" s="7"/>
      <c r="CG1699" s="7"/>
      <c r="CH1699" s="7"/>
      <c r="CI1699" s="7"/>
      <c r="CJ1699" s="7"/>
      <c r="CK1699" s="7"/>
      <c r="CL1699" s="7"/>
      <c r="CM1699" s="7"/>
      <c r="CN1699" s="7"/>
      <c r="CO1699" s="7"/>
      <c r="CP1699" s="7"/>
      <c r="CQ1699" s="7"/>
      <c r="CR1699" s="7"/>
      <c r="CS1699" s="7"/>
      <c r="CT1699" s="7"/>
      <c r="CU1699" s="7"/>
      <c r="CV1699" s="7"/>
      <c r="CW1699" s="7"/>
      <c r="CX1699" s="7"/>
      <c r="CY1699" s="7"/>
      <c r="CZ1699" s="7"/>
      <c r="DA1699" s="7"/>
      <c r="DB1699" s="7"/>
    </row>
    <row r="1700" spans="22:106"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  <c r="AW1700" s="7"/>
      <c r="AX1700" s="7"/>
      <c r="AY1700" s="7"/>
      <c r="AZ1700" s="7"/>
      <c r="BA1700" s="7"/>
      <c r="BB1700" s="7"/>
      <c r="BC1700" s="7"/>
      <c r="BD1700" s="7"/>
      <c r="BE1700" s="7"/>
      <c r="BF1700" s="7"/>
      <c r="BG1700" s="7"/>
      <c r="BH1700" s="7"/>
      <c r="BI1700" s="7"/>
      <c r="BJ1700" s="7"/>
      <c r="BK1700" s="7"/>
      <c r="BL1700" s="7"/>
      <c r="BM1700" s="7"/>
      <c r="BN1700" s="7"/>
      <c r="BO1700" s="7"/>
      <c r="BP1700" s="7"/>
      <c r="BQ1700" s="7"/>
      <c r="BR1700" s="7"/>
      <c r="BS1700" s="7"/>
      <c r="BT1700" s="7"/>
      <c r="BU1700" s="7"/>
      <c r="BV1700" s="7"/>
      <c r="BW1700" s="7"/>
      <c r="BX1700" s="7"/>
      <c r="BY1700" s="7"/>
      <c r="BZ1700" s="7"/>
      <c r="CA1700" s="7"/>
      <c r="CB1700" s="7"/>
      <c r="CC1700" s="7"/>
      <c r="CD1700" s="7"/>
      <c r="CE1700" s="7"/>
      <c r="CF1700" s="7"/>
      <c r="CG1700" s="7"/>
      <c r="CH1700" s="7"/>
      <c r="CI1700" s="7"/>
      <c r="CJ1700" s="7"/>
      <c r="CK1700" s="7"/>
      <c r="CL1700" s="7"/>
      <c r="CM1700" s="7"/>
      <c r="CN1700" s="7"/>
      <c r="CO1700" s="7"/>
      <c r="CP1700" s="7"/>
      <c r="CQ1700" s="7"/>
      <c r="CR1700" s="7"/>
      <c r="CS1700" s="7"/>
      <c r="CT1700" s="7"/>
      <c r="CU1700" s="7"/>
      <c r="CV1700" s="7"/>
      <c r="CW1700" s="7"/>
      <c r="CX1700" s="7"/>
      <c r="CY1700" s="7"/>
      <c r="CZ1700" s="7"/>
      <c r="DA1700" s="7"/>
      <c r="DB1700" s="7"/>
    </row>
    <row r="1701" spans="22:106"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  <c r="AW1701" s="7"/>
      <c r="AX1701" s="7"/>
      <c r="AY1701" s="7"/>
      <c r="AZ1701" s="7"/>
      <c r="BA1701" s="7"/>
      <c r="BB1701" s="7"/>
      <c r="BC1701" s="7"/>
      <c r="BD1701" s="7"/>
      <c r="BE1701" s="7"/>
      <c r="BF1701" s="7"/>
      <c r="BG1701" s="7"/>
      <c r="BH1701" s="7"/>
      <c r="BI1701" s="7"/>
      <c r="BJ1701" s="7"/>
      <c r="BK1701" s="7"/>
      <c r="BL1701" s="7"/>
      <c r="BM1701" s="7"/>
      <c r="BN1701" s="7"/>
      <c r="BO1701" s="7"/>
      <c r="BP1701" s="7"/>
      <c r="BQ1701" s="7"/>
      <c r="BR1701" s="7"/>
      <c r="BS1701" s="7"/>
      <c r="BT1701" s="7"/>
      <c r="BU1701" s="7"/>
      <c r="BV1701" s="7"/>
      <c r="BW1701" s="7"/>
      <c r="BX1701" s="7"/>
      <c r="BY1701" s="7"/>
      <c r="BZ1701" s="7"/>
      <c r="CA1701" s="7"/>
      <c r="CB1701" s="7"/>
      <c r="CC1701" s="7"/>
      <c r="CD1701" s="7"/>
      <c r="CE1701" s="7"/>
      <c r="CF1701" s="7"/>
      <c r="CG1701" s="7"/>
      <c r="CH1701" s="7"/>
      <c r="CI1701" s="7"/>
      <c r="CJ1701" s="7"/>
      <c r="CK1701" s="7"/>
      <c r="CL1701" s="7"/>
      <c r="CM1701" s="7"/>
      <c r="CN1701" s="7"/>
      <c r="CO1701" s="7"/>
      <c r="CP1701" s="7"/>
      <c r="CQ1701" s="7"/>
      <c r="CR1701" s="7"/>
      <c r="CS1701" s="7"/>
      <c r="CT1701" s="7"/>
      <c r="CU1701" s="7"/>
      <c r="CV1701" s="7"/>
      <c r="CW1701" s="7"/>
      <c r="CX1701" s="7"/>
      <c r="CY1701" s="7"/>
      <c r="CZ1701" s="7"/>
      <c r="DA1701" s="7"/>
      <c r="DB1701" s="7"/>
    </row>
    <row r="1702" spans="22:106"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  <c r="AW1702" s="7"/>
      <c r="AX1702" s="7"/>
      <c r="AY1702" s="7"/>
      <c r="AZ1702" s="7"/>
      <c r="BA1702" s="7"/>
      <c r="BB1702" s="7"/>
      <c r="BC1702" s="7"/>
      <c r="BD1702" s="7"/>
      <c r="BE1702" s="7"/>
      <c r="BF1702" s="7"/>
      <c r="BG1702" s="7"/>
      <c r="BH1702" s="7"/>
      <c r="BI1702" s="7"/>
      <c r="BJ1702" s="7"/>
      <c r="BK1702" s="7"/>
      <c r="BL1702" s="7"/>
      <c r="BM1702" s="7"/>
      <c r="BN1702" s="7"/>
      <c r="BO1702" s="7"/>
      <c r="BP1702" s="7"/>
      <c r="BQ1702" s="7"/>
      <c r="BR1702" s="7"/>
      <c r="BS1702" s="7"/>
      <c r="BT1702" s="7"/>
      <c r="BU1702" s="7"/>
      <c r="BV1702" s="7"/>
      <c r="BW1702" s="7"/>
      <c r="BX1702" s="7"/>
      <c r="BY1702" s="7"/>
      <c r="BZ1702" s="7"/>
      <c r="CA1702" s="7"/>
      <c r="CB1702" s="7"/>
      <c r="CC1702" s="7"/>
      <c r="CD1702" s="7"/>
      <c r="CE1702" s="7"/>
      <c r="CF1702" s="7"/>
      <c r="CG1702" s="7"/>
      <c r="CH1702" s="7"/>
      <c r="CI1702" s="7"/>
      <c r="CJ1702" s="7"/>
      <c r="CK1702" s="7"/>
      <c r="CL1702" s="7"/>
      <c r="CM1702" s="7"/>
      <c r="CN1702" s="7"/>
      <c r="CO1702" s="7"/>
      <c r="CP1702" s="7"/>
      <c r="CQ1702" s="7"/>
      <c r="CR1702" s="7"/>
      <c r="CS1702" s="7"/>
      <c r="CT1702" s="7"/>
      <c r="CU1702" s="7"/>
      <c r="CV1702" s="7"/>
      <c r="CW1702" s="7"/>
      <c r="CX1702" s="7"/>
      <c r="CY1702" s="7"/>
      <c r="CZ1702" s="7"/>
      <c r="DA1702" s="7"/>
      <c r="DB1702" s="7"/>
    </row>
    <row r="1703" spans="22:106"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  <c r="AW1703" s="7"/>
      <c r="AX1703" s="7"/>
      <c r="AY1703" s="7"/>
      <c r="AZ1703" s="7"/>
      <c r="BA1703" s="7"/>
      <c r="BB1703" s="7"/>
      <c r="BC1703" s="7"/>
      <c r="BD1703" s="7"/>
      <c r="BE1703" s="7"/>
      <c r="BF1703" s="7"/>
      <c r="BG1703" s="7"/>
      <c r="BH1703" s="7"/>
      <c r="BI1703" s="7"/>
      <c r="BJ1703" s="7"/>
      <c r="BK1703" s="7"/>
      <c r="BL1703" s="7"/>
      <c r="BM1703" s="7"/>
      <c r="BN1703" s="7"/>
      <c r="BO1703" s="7"/>
      <c r="BP1703" s="7"/>
      <c r="BQ1703" s="7"/>
      <c r="BR1703" s="7"/>
      <c r="BS1703" s="7"/>
      <c r="BT1703" s="7"/>
      <c r="BU1703" s="7"/>
      <c r="BV1703" s="7"/>
      <c r="BW1703" s="7"/>
      <c r="BX1703" s="7"/>
      <c r="BY1703" s="7"/>
      <c r="BZ1703" s="7"/>
      <c r="CA1703" s="7"/>
      <c r="CB1703" s="7"/>
      <c r="CC1703" s="7"/>
      <c r="CD1703" s="7"/>
      <c r="CE1703" s="7"/>
      <c r="CF1703" s="7"/>
      <c r="CG1703" s="7"/>
      <c r="CH1703" s="7"/>
      <c r="CI1703" s="7"/>
      <c r="CJ1703" s="7"/>
      <c r="CK1703" s="7"/>
      <c r="CL1703" s="7"/>
      <c r="CM1703" s="7"/>
      <c r="CN1703" s="7"/>
      <c r="CO1703" s="7"/>
      <c r="CP1703" s="7"/>
      <c r="CQ1703" s="7"/>
      <c r="CR1703" s="7"/>
      <c r="CS1703" s="7"/>
      <c r="CT1703" s="7"/>
      <c r="CU1703" s="7"/>
      <c r="CV1703" s="7"/>
      <c r="CW1703" s="7"/>
      <c r="CX1703" s="7"/>
      <c r="CY1703" s="7"/>
      <c r="CZ1703" s="7"/>
      <c r="DA1703" s="7"/>
      <c r="DB1703" s="7"/>
    </row>
    <row r="1704" spans="22:106"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  <c r="AW1704" s="7"/>
      <c r="AX1704" s="7"/>
      <c r="AY1704" s="7"/>
      <c r="AZ1704" s="7"/>
      <c r="BA1704" s="7"/>
      <c r="BB1704" s="7"/>
      <c r="BC1704" s="7"/>
      <c r="BD1704" s="7"/>
      <c r="BE1704" s="7"/>
      <c r="BF1704" s="7"/>
      <c r="BG1704" s="7"/>
      <c r="BH1704" s="7"/>
      <c r="BI1704" s="7"/>
      <c r="BJ1704" s="7"/>
      <c r="BK1704" s="7"/>
      <c r="BL1704" s="7"/>
      <c r="BM1704" s="7"/>
      <c r="BN1704" s="7"/>
      <c r="BO1704" s="7"/>
      <c r="BP1704" s="7"/>
      <c r="BQ1704" s="7"/>
      <c r="BR1704" s="7"/>
      <c r="BS1704" s="7"/>
      <c r="BT1704" s="7"/>
      <c r="BU1704" s="7"/>
      <c r="BV1704" s="7"/>
      <c r="BW1704" s="7"/>
      <c r="BX1704" s="7"/>
      <c r="BY1704" s="7"/>
      <c r="BZ1704" s="7"/>
      <c r="CA1704" s="7"/>
      <c r="CB1704" s="7"/>
      <c r="CC1704" s="7"/>
      <c r="CD1704" s="7"/>
      <c r="CE1704" s="7"/>
      <c r="CF1704" s="7"/>
      <c r="CG1704" s="7"/>
      <c r="CH1704" s="7"/>
      <c r="CI1704" s="7"/>
      <c r="CJ1704" s="7"/>
      <c r="CK1704" s="7"/>
      <c r="CL1704" s="7"/>
      <c r="CM1704" s="7"/>
      <c r="CN1704" s="7"/>
      <c r="CO1704" s="7"/>
      <c r="CP1704" s="7"/>
      <c r="CQ1704" s="7"/>
      <c r="CR1704" s="7"/>
      <c r="CS1704" s="7"/>
      <c r="CT1704" s="7"/>
      <c r="CU1704" s="7"/>
      <c r="CV1704" s="7"/>
      <c r="CW1704" s="7"/>
      <c r="CX1704" s="7"/>
      <c r="CY1704" s="7"/>
      <c r="CZ1704" s="7"/>
      <c r="DA1704" s="7"/>
      <c r="DB1704" s="7"/>
    </row>
    <row r="1705" spans="22:106"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  <c r="AW1705" s="7"/>
      <c r="AX1705" s="7"/>
      <c r="AY1705" s="7"/>
      <c r="AZ1705" s="7"/>
      <c r="BA1705" s="7"/>
      <c r="BB1705" s="7"/>
      <c r="BC1705" s="7"/>
      <c r="BD1705" s="7"/>
      <c r="BE1705" s="7"/>
      <c r="BF1705" s="7"/>
      <c r="BG1705" s="7"/>
      <c r="BH1705" s="7"/>
      <c r="BI1705" s="7"/>
      <c r="BJ1705" s="7"/>
      <c r="BK1705" s="7"/>
      <c r="BL1705" s="7"/>
      <c r="BM1705" s="7"/>
      <c r="BN1705" s="7"/>
      <c r="BO1705" s="7"/>
      <c r="BP1705" s="7"/>
      <c r="BQ1705" s="7"/>
      <c r="BR1705" s="7"/>
      <c r="BS1705" s="7"/>
      <c r="BT1705" s="7"/>
      <c r="BU1705" s="7"/>
      <c r="BV1705" s="7"/>
      <c r="BW1705" s="7"/>
      <c r="BX1705" s="7"/>
      <c r="BY1705" s="7"/>
      <c r="BZ1705" s="7"/>
      <c r="CA1705" s="7"/>
      <c r="CB1705" s="7"/>
      <c r="CC1705" s="7"/>
      <c r="CD1705" s="7"/>
      <c r="CE1705" s="7"/>
      <c r="CF1705" s="7"/>
      <c r="CG1705" s="7"/>
      <c r="CH1705" s="7"/>
      <c r="CI1705" s="7"/>
      <c r="CJ1705" s="7"/>
      <c r="CK1705" s="7"/>
      <c r="CL1705" s="7"/>
      <c r="CM1705" s="7"/>
      <c r="CN1705" s="7"/>
      <c r="CO1705" s="7"/>
      <c r="CP1705" s="7"/>
      <c r="CQ1705" s="7"/>
      <c r="CR1705" s="7"/>
      <c r="CS1705" s="7"/>
      <c r="CT1705" s="7"/>
      <c r="CU1705" s="7"/>
      <c r="CV1705" s="7"/>
      <c r="CW1705" s="7"/>
      <c r="CX1705" s="7"/>
      <c r="CY1705" s="7"/>
      <c r="CZ1705" s="7"/>
      <c r="DA1705" s="7"/>
      <c r="DB1705" s="7"/>
    </row>
    <row r="1706" spans="22:106"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  <c r="AW1706" s="7"/>
      <c r="AX1706" s="7"/>
      <c r="AY1706" s="7"/>
      <c r="AZ1706" s="7"/>
      <c r="BA1706" s="7"/>
      <c r="BB1706" s="7"/>
      <c r="BC1706" s="7"/>
      <c r="BD1706" s="7"/>
      <c r="BE1706" s="7"/>
      <c r="BF1706" s="7"/>
      <c r="BG1706" s="7"/>
      <c r="BH1706" s="7"/>
      <c r="BI1706" s="7"/>
      <c r="BJ1706" s="7"/>
      <c r="BK1706" s="7"/>
      <c r="BL1706" s="7"/>
      <c r="BM1706" s="7"/>
      <c r="BN1706" s="7"/>
      <c r="BO1706" s="7"/>
      <c r="BP1706" s="7"/>
      <c r="BQ1706" s="7"/>
      <c r="BR1706" s="7"/>
      <c r="BS1706" s="7"/>
      <c r="BT1706" s="7"/>
      <c r="BU1706" s="7"/>
      <c r="BV1706" s="7"/>
      <c r="BW1706" s="7"/>
      <c r="BX1706" s="7"/>
      <c r="BY1706" s="7"/>
      <c r="BZ1706" s="7"/>
      <c r="CA1706" s="7"/>
      <c r="CB1706" s="7"/>
      <c r="CC1706" s="7"/>
      <c r="CD1706" s="7"/>
      <c r="CE1706" s="7"/>
      <c r="CF1706" s="7"/>
      <c r="CG1706" s="7"/>
      <c r="CH1706" s="7"/>
      <c r="CI1706" s="7"/>
      <c r="CJ1706" s="7"/>
      <c r="CK1706" s="7"/>
      <c r="CL1706" s="7"/>
      <c r="CM1706" s="7"/>
      <c r="CN1706" s="7"/>
      <c r="CO1706" s="7"/>
      <c r="CP1706" s="7"/>
      <c r="CQ1706" s="7"/>
      <c r="CR1706" s="7"/>
      <c r="CS1706" s="7"/>
      <c r="CT1706" s="7"/>
      <c r="CU1706" s="7"/>
      <c r="CV1706" s="7"/>
      <c r="CW1706" s="7"/>
      <c r="CX1706" s="7"/>
      <c r="CY1706" s="7"/>
      <c r="CZ1706" s="7"/>
      <c r="DA1706" s="7"/>
      <c r="DB1706" s="7"/>
    </row>
    <row r="1707" spans="22:106"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  <c r="AW1707" s="7"/>
      <c r="AX1707" s="7"/>
      <c r="AY1707" s="7"/>
      <c r="AZ1707" s="7"/>
      <c r="BA1707" s="7"/>
      <c r="BB1707" s="7"/>
      <c r="BC1707" s="7"/>
      <c r="BD1707" s="7"/>
      <c r="BE1707" s="7"/>
      <c r="BF1707" s="7"/>
      <c r="BG1707" s="7"/>
      <c r="BH1707" s="7"/>
      <c r="BI1707" s="7"/>
      <c r="BJ1707" s="7"/>
      <c r="BK1707" s="7"/>
      <c r="BL1707" s="7"/>
      <c r="BM1707" s="7"/>
      <c r="BN1707" s="7"/>
      <c r="BO1707" s="7"/>
      <c r="BP1707" s="7"/>
      <c r="BQ1707" s="7"/>
      <c r="BR1707" s="7"/>
      <c r="BS1707" s="7"/>
      <c r="BT1707" s="7"/>
      <c r="BU1707" s="7"/>
      <c r="BV1707" s="7"/>
      <c r="BW1707" s="7"/>
      <c r="BX1707" s="7"/>
      <c r="BY1707" s="7"/>
      <c r="BZ1707" s="7"/>
      <c r="CA1707" s="7"/>
      <c r="CB1707" s="7"/>
      <c r="CC1707" s="7"/>
      <c r="CD1707" s="7"/>
      <c r="CE1707" s="7"/>
      <c r="CF1707" s="7"/>
      <c r="CG1707" s="7"/>
      <c r="CH1707" s="7"/>
      <c r="CI1707" s="7"/>
      <c r="CJ1707" s="7"/>
      <c r="CK1707" s="7"/>
      <c r="CL1707" s="7"/>
      <c r="CM1707" s="7"/>
      <c r="CN1707" s="7"/>
      <c r="CO1707" s="7"/>
      <c r="CP1707" s="7"/>
      <c r="CQ1707" s="7"/>
      <c r="CR1707" s="7"/>
      <c r="CS1707" s="7"/>
      <c r="CT1707" s="7"/>
      <c r="CU1707" s="7"/>
      <c r="CV1707" s="7"/>
      <c r="CW1707" s="7"/>
      <c r="CX1707" s="7"/>
      <c r="CY1707" s="7"/>
      <c r="CZ1707" s="7"/>
      <c r="DA1707" s="7"/>
      <c r="DB1707" s="7"/>
    </row>
    <row r="1708" spans="22:106"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  <c r="AW1708" s="7"/>
      <c r="AX1708" s="7"/>
      <c r="AY1708" s="7"/>
      <c r="AZ1708" s="7"/>
      <c r="BA1708" s="7"/>
      <c r="BB1708" s="7"/>
      <c r="BC1708" s="7"/>
      <c r="BD1708" s="7"/>
      <c r="BE1708" s="7"/>
      <c r="BF1708" s="7"/>
      <c r="BG1708" s="7"/>
      <c r="BH1708" s="7"/>
      <c r="BI1708" s="7"/>
      <c r="BJ1708" s="7"/>
      <c r="BK1708" s="7"/>
      <c r="BL1708" s="7"/>
      <c r="BM1708" s="7"/>
      <c r="BN1708" s="7"/>
      <c r="BO1708" s="7"/>
      <c r="BP1708" s="7"/>
      <c r="BQ1708" s="7"/>
      <c r="BR1708" s="7"/>
      <c r="BS1708" s="7"/>
      <c r="BT1708" s="7"/>
      <c r="BU1708" s="7"/>
      <c r="BV1708" s="7"/>
      <c r="BW1708" s="7"/>
      <c r="BX1708" s="7"/>
      <c r="BY1708" s="7"/>
      <c r="BZ1708" s="7"/>
      <c r="CA1708" s="7"/>
      <c r="CB1708" s="7"/>
      <c r="CC1708" s="7"/>
      <c r="CD1708" s="7"/>
      <c r="CE1708" s="7"/>
      <c r="CF1708" s="7"/>
      <c r="CG1708" s="7"/>
      <c r="CH1708" s="7"/>
      <c r="CI1708" s="7"/>
      <c r="CJ1708" s="7"/>
      <c r="CK1708" s="7"/>
      <c r="CL1708" s="7"/>
      <c r="CM1708" s="7"/>
      <c r="CN1708" s="7"/>
      <c r="CO1708" s="7"/>
      <c r="CP1708" s="7"/>
      <c r="CQ1708" s="7"/>
      <c r="CR1708" s="7"/>
      <c r="CS1708" s="7"/>
      <c r="CT1708" s="7"/>
      <c r="CU1708" s="7"/>
      <c r="CV1708" s="7"/>
      <c r="CW1708" s="7"/>
      <c r="CX1708" s="7"/>
      <c r="CY1708" s="7"/>
      <c r="CZ1708" s="7"/>
      <c r="DA1708" s="7"/>
      <c r="DB1708" s="7"/>
    </row>
    <row r="1709" spans="22:106"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  <c r="AW1709" s="7"/>
      <c r="AX1709" s="7"/>
      <c r="AY1709" s="7"/>
      <c r="AZ1709" s="7"/>
      <c r="BA1709" s="7"/>
      <c r="BB1709" s="7"/>
      <c r="BC1709" s="7"/>
      <c r="BD1709" s="7"/>
      <c r="BE1709" s="7"/>
      <c r="BF1709" s="7"/>
      <c r="BG1709" s="7"/>
      <c r="BH1709" s="7"/>
      <c r="BI1709" s="7"/>
      <c r="BJ1709" s="7"/>
      <c r="BK1709" s="7"/>
      <c r="BL1709" s="7"/>
      <c r="BM1709" s="7"/>
      <c r="BN1709" s="7"/>
      <c r="BO1709" s="7"/>
      <c r="BP1709" s="7"/>
      <c r="BQ1709" s="7"/>
      <c r="BR1709" s="7"/>
      <c r="BS1709" s="7"/>
      <c r="BT1709" s="7"/>
      <c r="BU1709" s="7"/>
      <c r="BV1709" s="7"/>
      <c r="BW1709" s="7"/>
      <c r="BX1709" s="7"/>
      <c r="BY1709" s="7"/>
      <c r="BZ1709" s="7"/>
      <c r="CA1709" s="7"/>
      <c r="CB1709" s="7"/>
      <c r="CC1709" s="7"/>
      <c r="CD1709" s="7"/>
      <c r="CE1709" s="7"/>
      <c r="CF1709" s="7"/>
      <c r="CG1709" s="7"/>
      <c r="CH1709" s="7"/>
      <c r="CI1709" s="7"/>
      <c r="CJ1709" s="7"/>
      <c r="CK1709" s="7"/>
      <c r="CL1709" s="7"/>
      <c r="CM1709" s="7"/>
      <c r="CN1709" s="7"/>
      <c r="CO1709" s="7"/>
      <c r="CP1709" s="7"/>
      <c r="CQ1709" s="7"/>
      <c r="CR1709" s="7"/>
      <c r="CS1709" s="7"/>
      <c r="CT1709" s="7"/>
      <c r="CU1709" s="7"/>
      <c r="CV1709" s="7"/>
      <c r="CW1709" s="7"/>
      <c r="CX1709" s="7"/>
      <c r="CY1709" s="7"/>
      <c r="CZ1709" s="7"/>
      <c r="DA1709" s="7"/>
      <c r="DB1709" s="7"/>
    </row>
    <row r="1710" spans="22:106"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  <c r="AW1710" s="7"/>
      <c r="AX1710" s="7"/>
      <c r="AY1710" s="7"/>
      <c r="AZ1710" s="7"/>
      <c r="BA1710" s="7"/>
      <c r="BB1710" s="7"/>
      <c r="BC1710" s="7"/>
      <c r="BD1710" s="7"/>
      <c r="BE1710" s="7"/>
      <c r="BF1710" s="7"/>
      <c r="BG1710" s="7"/>
      <c r="BH1710" s="7"/>
      <c r="BI1710" s="7"/>
      <c r="BJ1710" s="7"/>
      <c r="BK1710" s="7"/>
      <c r="BL1710" s="7"/>
      <c r="BM1710" s="7"/>
      <c r="BN1710" s="7"/>
      <c r="BO1710" s="7"/>
      <c r="BP1710" s="7"/>
      <c r="BQ1710" s="7"/>
      <c r="BR1710" s="7"/>
      <c r="BS1710" s="7"/>
      <c r="BT1710" s="7"/>
      <c r="BU1710" s="7"/>
      <c r="BV1710" s="7"/>
      <c r="BW1710" s="7"/>
      <c r="BX1710" s="7"/>
      <c r="BY1710" s="7"/>
      <c r="BZ1710" s="7"/>
      <c r="CA1710" s="7"/>
      <c r="CB1710" s="7"/>
      <c r="CC1710" s="7"/>
      <c r="CD1710" s="7"/>
      <c r="CE1710" s="7"/>
      <c r="CF1710" s="7"/>
      <c r="CG1710" s="7"/>
      <c r="CH1710" s="7"/>
      <c r="CI1710" s="7"/>
      <c r="CJ1710" s="7"/>
      <c r="CK1710" s="7"/>
      <c r="CL1710" s="7"/>
      <c r="CM1710" s="7"/>
      <c r="CN1710" s="7"/>
      <c r="CO1710" s="7"/>
      <c r="CP1710" s="7"/>
      <c r="CQ1710" s="7"/>
      <c r="CR1710" s="7"/>
      <c r="CS1710" s="7"/>
      <c r="CT1710" s="7"/>
      <c r="CU1710" s="7"/>
      <c r="CV1710" s="7"/>
      <c r="CW1710" s="7"/>
      <c r="CX1710" s="7"/>
      <c r="CY1710" s="7"/>
      <c r="CZ1710" s="7"/>
      <c r="DA1710" s="7"/>
      <c r="DB1710" s="7"/>
    </row>
    <row r="1711" spans="22:106"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  <c r="AW1711" s="7"/>
      <c r="AX1711" s="7"/>
      <c r="AY1711" s="7"/>
      <c r="AZ1711" s="7"/>
      <c r="BA1711" s="7"/>
      <c r="BB1711" s="7"/>
      <c r="BC1711" s="7"/>
      <c r="BD1711" s="7"/>
      <c r="BE1711" s="7"/>
      <c r="BF1711" s="7"/>
      <c r="BG1711" s="7"/>
      <c r="BH1711" s="7"/>
      <c r="BI1711" s="7"/>
      <c r="BJ1711" s="7"/>
      <c r="BK1711" s="7"/>
      <c r="BL1711" s="7"/>
      <c r="BM1711" s="7"/>
      <c r="BN1711" s="7"/>
      <c r="BO1711" s="7"/>
      <c r="BP1711" s="7"/>
      <c r="BQ1711" s="7"/>
      <c r="BR1711" s="7"/>
      <c r="BS1711" s="7"/>
      <c r="BT1711" s="7"/>
      <c r="BU1711" s="7"/>
      <c r="BV1711" s="7"/>
      <c r="BW1711" s="7"/>
      <c r="BX1711" s="7"/>
      <c r="BY1711" s="7"/>
      <c r="BZ1711" s="7"/>
      <c r="CA1711" s="7"/>
      <c r="CB1711" s="7"/>
      <c r="CC1711" s="7"/>
      <c r="CD1711" s="7"/>
      <c r="CE1711" s="7"/>
      <c r="CF1711" s="7"/>
      <c r="CG1711" s="7"/>
      <c r="CH1711" s="7"/>
      <c r="CI1711" s="7"/>
      <c r="CJ1711" s="7"/>
      <c r="CK1711" s="7"/>
      <c r="CL1711" s="7"/>
      <c r="CM1711" s="7"/>
      <c r="CN1711" s="7"/>
      <c r="CO1711" s="7"/>
      <c r="CP1711" s="7"/>
      <c r="CQ1711" s="7"/>
      <c r="CR1711" s="7"/>
      <c r="CS1711" s="7"/>
      <c r="CT1711" s="7"/>
      <c r="CU1711" s="7"/>
      <c r="CV1711" s="7"/>
      <c r="CW1711" s="7"/>
      <c r="CX1711" s="7"/>
      <c r="CY1711" s="7"/>
      <c r="CZ1711" s="7"/>
      <c r="DA1711" s="7"/>
      <c r="DB1711" s="7"/>
    </row>
    <row r="1712" spans="22:106"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  <c r="AW1712" s="7"/>
      <c r="AX1712" s="7"/>
      <c r="AY1712" s="7"/>
      <c r="AZ1712" s="7"/>
      <c r="BA1712" s="7"/>
      <c r="BB1712" s="7"/>
      <c r="BC1712" s="7"/>
      <c r="BD1712" s="7"/>
      <c r="BE1712" s="7"/>
      <c r="BF1712" s="7"/>
      <c r="BG1712" s="7"/>
      <c r="BH1712" s="7"/>
      <c r="BI1712" s="7"/>
      <c r="BJ1712" s="7"/>
      <c r="BK1712" s="7"/>
      <c r="BL1712" s="7"/>
      <c r="BM1712" s="7"/>
      <c r="BN1712" s="7"/>
      <c r="BO1712" s="7"/>
      <c r="BP1712" s="7"/>
      <c r="BQ1712" s="7"/>
      <c r="BR1712" s="7"/>
      <c r="BS1712" s="7"/>
      <c r="BT1712" s="7"/>
      <c r="BU1712" s="7"/>
      <c r="BV1712" s="7"/>
      <c r="BW1712" s="7"/>
      <c r="BX1712" s="7"/>
      <c r="BY1712" s="7"/>
      <c r="BZ1712" s="7"/>
      <c r="CA1712" s="7"/>
      <c r="CB1712" s="7"/>
      <c r="CC1712" s="7"/>
      <c r="CD1712" s="7"/>
      <c r="CE1712" s="7"/>
      <c r="CF1712" s="7"/>
      <c r="CG1712" s="7"/>
      <c r="CH1712" s="7"/>
      <c r="CI1712" s="7"/>
      <c r="CJ1712" s="7"/>
      <c r="CK1712" s="7"/>
      <c r="CL1712" s="7"/>
      <c r="CM1712" s="7"/>
      <c r="CN1712" s="7"/>
      <c r="CO1712" s="7"/>
      <c r="CP1712" s="7"/>
      <c r="CQ1712" s="7"/>
      <c r="CR1712" s="7"/>
      <c r="CS1712" s="7"/>
      <c r="CT1712" s="7"/>
      <c r="CU1712" s="7"/>
      <c r="CV1712" s="7"/>
      <c r="CW1712" s="7"/>
      <c r="CX1712" s="7"/>
      <c r="CY1712" s="7"/>
      <c r="CZ1712" s="7"/>
      <c r="DA1712" s="7"/>
      <c r="DB1712" s="7"/>
    </row>
    <row r="1713" spans="22:106"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  <c r="AW1713" s="7"/>
      <c r="AX1713" s="7"/>
      <c r="AY1713" s="7"/>
      <c r="AZ1713" s="7"/>
      <c r="BA1713" s="7"/>
      <c r="BB1713" s="7"/>
      <c r="BC1713" s="7"/>
      <c r="BD1713" s="7"/>
      <c r="BE1713" s="7"/>
      <c r="BF1713" s="7"/>
      <c r="BG1713" s="7"/>
      <c r="BH1713" s="7"/>
      <c r="BI1713" s="7"/>
      <c r="BJ1713" s="7"/>
      <c r="BK1713" s="7"/>
      <c r="BL1713" s="7"/>
      <c r="BM1713" s="7"/>
      <c r="BN1713" s="7"/>
      <c r="BO1713" s="7"/>
      <c r="BP1713" s="7"/>
      <c r="BQ1713" s="7"/>
      <c r="BR1713" s="7"/>
      <c r="BS1713" s="7"/>
      <c r="BT1713" s="7"/>
      <c r="BU1713" s="7"/>
      <c r="BV1713" s="7"/>
      <c r="BW1713" s="7"/>
      <c r="BX1713" s="7"/>
      <c r="BY1713" s="7"/>
      <c r="BZ1713" s="7"/>
      <c r="CA1713" s="7"/>
      <c r="CB1713" s="7"/>
      <c r="CC1713" s="7"/>
      <c r="CD1713" s="7"/>
      <c r="CE1713" s="7"/>
      <c r="CF1713" s="7"/>
      <c r="CG1713" s="7"/>
      <c r="CH1713" s="7"/>
      <c r="CI1713" s="7"/>
      <c r="CJ1713" s="7"/>
      <c r="CK1713" s="7"/>
      <c r="CL1713" s="7"/>
      <c r="CM1713" s="7"/>
      <c r="CN1713" s="7"/>
      <c r="CO1713" s="7"/>
      <c r="CP1713" s="7"/>
      <c r="CQ1713" s="7"/>
      <c r="CR1713" s="7"/>
      <c r="CS1713" s="7"/>
      <c r="CT1713" s="7"/>
      <c r="CU1713" s="7"/>
      <c r="CV1713" s="7"/>
      <c r="CW1713" s="7"/>
      <c r="CX1713" s="7"/>
      <c r="CY1713" s="7"/>
      <c r="CZ1713" s="7"/>
      <c r="DA1713" s="7"/>
      <c r="DB1713" s="7"/>
    </row>
    <row r="1714" spans="22:106"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  <c r="AW1714" s="7"/>
      <c r="AX1714" s="7"/>
      <c r="AY1714" s="7"/>
      <c r="AZ1714" s="7"/>
      <c r="BA1714" s="7"/>
      <c r="BB1714" s="7"/>
      <c r="BC1714" s="7"/>
      <c r="BD1714" s="7"/>
      <c r="BE1714" s="7"/>
      <c r="BF1714" s="7"/>
      <c r="BG1714" s="7"/>
      <c r="BH1714" s="7"/>
      <c r="BI1714" s="7"/>
      <c r="BJ1714" s="7"/>
      <c r="BK1714" s="7"/>
      <c r="BL1714" s="7"/>
      <c r="BM1714" s="7"/>
      <c r="BN1714" s="7"/>
      <c r="BO1714" s="7"/>
      <c r="BP1714" s="7"/>
      <c r="BQ1714" s="7"/>
      <c r="BR1714" s="7"/>
      <c r="BS1714" s="7"/>
      <c r="BT1714" s="7"/>
      <c r="BU1714" s="7"/>
      <c r="BV1714" s="7"/>
      <c r="BW1714" s="7"/>
      <c r="BX1714" s="7"/>
      <c r="BY1714" s="7"/>
      <c r="BZ1714" s="7"/>
      <c r="CA1714" s="7"/>
      <c r="CB1714" s="7"/>
      <c r="CC1714" s="7"/>
      <c r="CD1714" s="7"/>
      <c r="CE1714" s="7"/>
      <c r="CF1714" s="7"/>
      <c r="CG1714" s="7"/>
      <c r="CH1714" s="7"/>
      <c r="CI1714" s="7"/>
      <c r="CJ1714" s="7"/>
      <c r="CK1714" s="7"/>
      <c r="CL1714" s="7"/>
      <c r="CM1714" s="7"/>
      <c r="CN1714" s="7"/>
      <c r="CO1714" s="7"/>
      <c r="CP1714" s="7"/>
      <c r="CQ1714" s="7"/>
      <c r="CR1714" s="7"/>
      <c r="CS1714" s="7"/>
      <c r="CT1714" s="7"/>
      <c r="CU1714" s="7"/>
      <c r="CV1714" s="7"/>
      <c r="CW1714" s="7"/>
      <c r="CX1714" s="7"/>
      <c r="CY1714" s="7"/>
      <c r="CZ1714" s="7"/>
      <c r="DA1714" s="7"/>
      <c r="DB1714" s="7"/>
    </row>
    <row r="1715" spans="22:106"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  <c r="AW1715" s="7"/>
      <c r="AX1715" s="7"/>
      <c r="AY1715" s="7"/>
      <c r="AZ1715" s="7"/>
      <c r="BA1715" s="7"/>
      <c r="BB1715" s="7"/>
      <c r="BC1715" s="7"/>
      <c r="BD1715" s="7"/>
      <c r="BE1715" s="7"/>
      <c r="BF1715" s="7"/>
      <c r="BG1715" s="7"/>
      <c r="BH1715" s="7"/>
      <c r="BI1715" s="7"/>
      <c r="BJ1715" s="7"/>
      <c r="BK1715" s="7"/>
      <c r="BL1715" s="7"/>
      <c r="BM1715" s="7"/>
      <c r="BN1715" s="7"/>
      <c r="BO1715" s="7"/>
      <c r="BP1715" s="7"/>
      <c r="BQ1715" s="7"/>
      <c r="BR1715" s="7"/>
      <c r="BS1715" s="7"/>
      <c r="BT1715" s="7"/>
      <c r="BU1715" s="7"/>
      <c r="BV1715" s="7"/>
      <c r="BW1715" s="7"/>
      <c r="BX1715" s="7"/>
      <c r="BY1715" s="7"/>
      <c r="BZ1715" s="7"/>
      <c r="CA1715" s="7"/>
      <c r="CB1715" s="7"/>
      <c r="CC1715" s="7"/>
      <c r="CD1715" s="7"/>
      <c r="CE1715" s="7"/>
      <c r="CF1715" s="7"/>
      <c r="CG1715" s="7"/>
      <c r="CH1715" s="7"/>
      <c r="CI1715" s="7"/>
      <c r="CJ1715" s="7"/>
      <c r="CK1715" s="7"/>
      <c r="CL1715" s="7"/>
      <c r="CM1715" s="7"/>
      <c r="CN1715" s="7"/>
      <c r="CO1715" s="7"/>
      <c r="CP1715" s="7"/>
      <c r="CQ1715" s="7"/>
      <c r="CR1715" s="7"/>
      <c r="CS1715" s="7"/>
      <c r="CT1715" s="7"/>
      <c r="CU1715" s="7"/>
      <c r="CV1715" s="7"/>
      <c r="CW1715" s="7"/>
      <c r="CX1715" s="7"/>
      <c r="CY1715" s="7"/>
      <c r="CZ1715" s="7"/>
      <c r="DA1715" s="7"/>
      <c r="DB1715" s="7"/>
    </row>
    <row r="1716" spans="22:106"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  <c r="AW1716" s="7"/>
      <c r="AX1716" s="7"/>
      <c r="AY1716" s="7"/>
      <c r="AZ1716" s="7"/>
      <c r="BA1716" s="7"/>
      <c r="BB1716" s="7"/>
      <c r="BC1716" s="7"/>
      <c r="BD1716" s="7"/>
      <c r="BE1716" s="7"/>
      <c r="BF1716" s="7"/>
      <c r="BG1716" s="7"/>
      <c r="BH1716" s="7"/>
      <c r="BI1716" s="7"/>
      <c r="BJ1716" s="7"/>
      <c r="BK1716" s="7"/>
      <c r="BL1716" s="7"/>
      <c r="BM1716" s="7"/>
      <c r="BN1716" s="7"/>
      <c r="BO1716" s="7"/>
      <c r="BP1716" s="7"/>
      <c r="BQ1716" s="7"/>
      <c r="BR1716" s="7"/>
      <c r="BS1716" s="7"/>
      <c r="BT1716" s="7"/>
      <c r="BU1716" s="7"/>
      <c r="BV1716" s="7"/>
      <c r="BW1716" s="7"/>
      <c r="BX1716" s="7"/>
      <c r="BY1716" s="7"/>
      <c r="BZ1716" s="7"/>
      <c r="CA1716" s="7"/>
      <c r="CB1716" s="7"/>
      <c r="CC1716" s="7"/>
      <c r="CD1716" s="7"/>
      <c r="CE1716" s="7"/>
      <c r="CF1716" s="7"/>
      <c r="CG1716" s="7"/>
      <c r="CH1716" s="7"/>
      <c r="CI1716" s="7"/>
      <c r="CJ1716" s="7"/>
      <c r="CK1716" s="7"/>
      <c r="CL1716" s="7"/>
      <c r="CM1716" s="7"/>
      <c r="CN1716" s="7"/>
      <c r="CO1716" s="7"/>
      <c r="CP1716" s="7"/>
      <c r="CQ1716" s="7"/>
      <c r="CR1716" s="7"/>
      <c r="CS1716" s="7"/>
      <c r="CT1716" s="7"/>
      <c r="CU1716" s="7"/>
      <c r="CV1716" s="7"/>
      <c r="CW1716" s="7"/>
      <c r="CX1716" s="7"/>
      <c r="CY1716" s="7"/>
      <c r="CZ1716" s="7"/>
      <c r="DA1716" s="7"/>
      <c r="DB1716" s="7"/>
    </row>
    <row r="1717" spans="22:106"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  <c r="AW1717" s="7"/>
      <c r="AX1717" s="7"/>
      <c r="AY1717" s="7"/>
      <c r="AZ1717" s="7"/>
      <c r="BA1717" s="7"/>
      <c r="BB1717" s="7"/>
      <c r="BC1717" s="7"/>
      <c r="BD1717" s="7"/>
      <c r="BE1717" s="7"/>
      <c r="BF1717" s="7"/>
      <c r="BG1717" s="7"/>
      <c r="BH1717" s="7"/>
      <c r="BI1717" s="7"/>
      <c r="BJ1717" s="7"/>
      <c r="BK1717" s="7"/>
      <c r="BL1717" s="7"/>
      <c r="BM1717" s="7"/>
      <c r="BN1717" s="7"/>
      <c r="BO1717" s="7"/>
      <c r="BP1717" s="7"/>
      <c r="BQ1717" s="7"/>
      <c r="BR1717" s="7"/>
      <c r="BS1717" s="7"/>
      <c r="BT1717" s="7"/>
      <c r="BU1717" s="7"/>
      <c r="BV1717" s="7"/>
      <c r="BW1717" s="7"/>
      <c r="BX1717" s="7"/>
      <c r="BY1717" s="7"/>
      <c r="BZ1717" s="7"/>
      <c r="CA1717" s="7"/>
      <c r="CB1717" s="7"/>
      <c r="CC1717" s="7"/>
      <c r="CD1717" s="7"/>
      <c r="CE1717" s="7"/>
      <c r="CF1717" s="7"/>
      <c r="CG1717" s="7"/>
      <c r="CH1717" s="7"/>
      <c r="CI1717" s="7"/>
      <c r="CJ1717" s="7"/>
      <c r="CK1717" s="7"/>
      <c r="CL1717" s="7"/>
      <c r="CM1717" s="7"/>
      <c r="CN1717" s="7"/>
      <c r="CO1717" s="7"/>
      <c r="CP1717" s="7"/>
      <c r="CQ1717" s="7"/>
      <c r="CR1717" s="7"/>
      <c r="CS1717" s="7"/>
      <c r="CT1717" s="7"/>
      <c r="CU1717" s="7"/>
      <c r="CV1717" s="7"/>
      <c r="CW1717" s="7"/>
      <c r="CX1717" s="7"/>
      <c r="CY1717" s="7"/>
      <c r="CZ1717" s="7"/>
      <c r="DA1717" s="7"/>
      <c r="DB1717" s="7"/>
    </row>
    <row r="1718" spans="22:106"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  <c r="AW1718" s="7"/>
      <c r="AX1718" s="7"/>
      <c r="AY1718" s="7"/>
      <c r="AZ1718" s="7"/>
      <c r="BA1718" s="7"/>
      <c r="BB1718" s="7"/>
      <c r="BC1718" s="7"/>
      <c r="BD1718" s="7"/>
      <c r="BE1718" s="7"/>
      <c r="BF1718" s="7"/>
      <c r="BG1718" s="7"/>
      <c r="BH1718" s="7"/>
      <c r="BI1718" s="7"/>
      <c r="BJ1718" s="7"/>
      <c r="BK1718" s="7"/>
      <c r="BL1718" s="7"/>
      <c r="BM1718" s="7"/>
      <c r="BN1718" s="7"/>
      <c r="BO1718" s="7"/>
      <c r="BP1718" s="7"/>
      <c r="BQ1718" s="7"/>
      <c r="BR1718" s="7"/>
      <c r="BS1718" s="7"/>
      <c r="BT1718" s="7"/>
      <c r="BU1718" s="7"/>
      <c r="BV1718" s="7"/>
      <c r="BW1718" s="7"/>
      <c r="BX1718" s="7"/>
      <c r="BY1718" s="7"/>
      <c r="BZ1718" s="7"/>
      <c r="CA1718" s="7"/>
      <c r="CB1718" s="7"/>
      <c r="CC1718" s="7"/>
      <c r="CD1718" s="7"/>
      <c r="CE1718" s="7"/>
      <c r="CF1718" s="7"/>
      <c r="CG1718" s="7"/>
      <c r="CH1718" s="7"/>
      <c r="CI1718" s="7"/>
      <c r="CJ1718" s="7"/>
      <c r="CK1718" s="7"/>
      <c r="CL1718" s="7"/>
      <c r="CM1718" s="7"/>
      <c r="CN1718" s="7"/>
      <c r="CO1718" s="7"/>
      <c r="CP1718" s="7"/>
      <c r="CQ1718" s="7"/>
      <c r="CR1718" s="7"/>
      <c r="CS1718" s="7"/>
      <c r="CT1718" s="7"/>
      <c r="CU1718" s="7"/>
      <c r="CV1718" s="7"/>
      <c r="CW1718" s="7"/>
      <c r="CX1718" s="7"/>
      <c r="CY1718" s="7"/>
      <c r="CZ1718" s="7"/>
      <c r="DA1718" s="7"/>
      <c r="DB1718" s="7"/>
    </row>
    <row r="1719" spans="22:106"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  <c r="AW1719" s="7"/>
      <c r="AX1719" s="7"/>
      <c r="AY1719" s="7"/>
      <c r="AZ1719" s="7"/>
      <c r="BA1719" s="7"/>
      <c r="BB1719" s="7"/>
      <c r="BC1719" s="7"/>
      <c r="BD1719" s="7"/>
      <c r="BE1719" s="7"/>
      <c r="BF1719" s="7"/>
      <c r="BG1719" s="7"/>
      <c r="BH1719" s="7"/>
      <c r="BI1719" s="7"/>
      <c r="BJ1719" s="7"/>
      <c r="BK1719" s="7"/>
      <c r="BL1719" s="7"/>
      <c r="BM1719" s="7"/>
      <c r="BN1719" s="7"/>
      <c r="BO1719" s="7"/>
      <c r="BP1719" s="7"/>
      <c r="BQ1719" s="7"/>
      <c r="BR1719" s="7"/>
      <c r="BS1719" s="7"/>
      <c r="BT1719" s="7"/>
      <c r="BU1719" s="7"/>
      <c r="BV1719" s="7"/>
      <c r="BW1719" s="7"/>
      <c r="BX1719" s="7"/>
      <c r="BY1719" s="7"/>
      <c r="BZ1719" s="7"/>
      <c r="CA1719" s="7"/>
      <c r="CB1719" s="7"/>
      <c r="CC1719" s="7"/>
      <c r="CD1719" s="7"/>
      <c r="CE1719" s="7"/>
      <c r="CF1719" s="7"/>
      <c r="CG1719" s="7"/>
      <c r="CH1719" s="7"/>
      <c r="CI1719" s="7"/>
      <c r="CJ1719" s="7"/>
      <c r="CK1719" s="7"/>
      <c r="CL1719" s="7"/>
      <c r="CM1719" s="7"/>
      <c r="CN1719" s="7"/>
      <c r="CO1719" s="7"/>
      <c r="CP1719" s="7"/>
      <c r="CQ1719" s="7"/>
      <c r="CR1719" s="7"/>
      <c r="CS1719" s="7"/>
      <c r="CT1719" s="7"/>
      <c r="CU1719" s="7"/>
      <c r="CV1719" s="7"/>
      <c r="CW1719" s="7"/>
      <c r="CX1719" s="7"/>
      <c r="CY1719" s="7"/>
      <c r="CZ1719" s="7"/>
      <c r="DA1719" s="7"/>
      <c r="DB1719" s="7"/>
    </row>
    <row r="1720" spans="22:106"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  <c r="AW1720" s="7"/>
      <c r="AX1720" s="7"/>
      <c r="AY1720" s="7"/>
      <c r="AZ1720" s="7"/>
      <c r="BA1720" s="7"/>
      <c r="BB1720" s="7"/>
      <c r="BC1720" s="7"/>
      <c r="BD1720" s="7"/>
      <c r="BE1720" s="7"/>
      <c r="BF1720" s="7"/>
      <c r="BG1720" s="7"/>
      <c r="BH1720" s="7"/>
      <c r="BI1720" s="7"/>
      <c r="BJ1720" s="7"/>
      <c r="BK1720" s="7"/>
      <c r="BL1720" s="7"/>
      <c r="BM1720" s="7"/>
      <c r="BN1720" s="7"/>
      <c r="BO1720" s="7"/>
      <c r="BP1720" s="7"/>
      <c r="BQ1720" s="7"/>
      <c r="BR1720" s="7"/>
      <c r="BS1720" s="7"/>
      <c r="BT1720" s="7"/>
      <c r="BU1720" s="7"/>
      <c r="BV1720" s="7"/>
      <c r="BW1720" s="7"/>
      <c r="BX1720" s="7"/>
      <c r="BY1720" s="7"/>
      <c r="BZ1720" s="7"/>
      <c r="CA1720" s="7"/>
      <c r="CB1720" s="7"/>
      <c r="CC1720" s="7"/>
      <c r="CD1720" s="7"/>
      <c r="CE1720" s="7"/>
      <c r="CF1720" s="7"/>
      <c r="CG1720" s="7"/>
      <c r="CH1720" s="7"/>
      <c r="CI1720" s="7"/>
      <c r="CJ1720" s="7"/>
      <c r="CK1720" s="7"/>
      <c r="CL1720" s="7"/>
      <c r="CM1720" s="7"/>
      <c r="CN1720" s="7"/>
      <c r="CO1720" s="7"/>
      <c r="CP1720" s="7"/>
      <c r="CQ1720" s="7"/>
      <c r="CR1720" s="7"/>
      <c r="CS1720" s="7"/>
      <c r="CT1720" s="7"/>
      <c r="CU1720" s="7"/>
      <c r="CV1720" s="7"/>
      <c r="CW1720" s="7"/>
      <c r="CX1720" s="7"/>
      <c r="CY1720" s="7"/>
      <c r="CZ1720" s="7"/>
      <c r="DA1720" s="7"/>
      <c r="DB1720" s="7"/>
    </row>
    <row r="1721" spans="22:106"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  <c r="AW1721" s="7"/>
      <c r="AX1721" s="7"/>
      <c r="AY1721" s="7"/>
      <c r="AZ1721" s="7"/>
      <c r="BA1721" s="7"/>
      <c r="BB1721" s="7"/>
      <c r="BC1721" s="7"/>
      <c r="BD1721" s="7"/>
      <c r="BE1721" s="7"/>
      <c r="BF1721" s="7"/>
      <c r="BG1721" s="7"/>
      <c r="BH1721" s="7"/>
      <c r="BI1721" s="7"/>
      <c r="BJ1721" s="7"/>
      <c r="BK1721" s="7"/>
      <c r="BL1721" s="7"/>
      <c r="BM1721" s="7"/>
      <c r="BN1721" s="7"/>
      <c r="BO1721" s="7"/>
      <c r="BP1721" s="7"/>
      <c r="BQ1721" s="7"/>
      <c r="BR1721" s="7"/>
      <c r="BS1721" s="7"/>
      <c r="BT1721" s="7"/>
      <c r="BU1721" s="7"/>
      <c r="BV1721" s="7"/>
      <c r="BW1721" s="7"/>
      <c r="BX1721" s="7"/>
      <c r="BY1721" s="7"/>
      <c r="BZ1721" s="7"/>
      <c r="CA1721" s="7"/>
      <c r="CB1721" s="7"/>
      <c r="CC1721" s="7"/>
      <c r="CD1721" s="7"/>
      <c r="CE1721" s="7"/>
      <c r="CF1721" s="7"/>
      <c r="CG1721" s="7"/>
      <c r="CH1721" s="7"/>
      <c r="CI1721" s="7"/>
      <c r="CJ1721" s="7"/>
      <c r="CK1721" s="7"/>
      <c r="CL1721" s="7"/>
      <c r="CM1721" s="7"/>
      <c r="CN1721" s="7"/>
      <c r="CO1721" s="7"/>
      <c r="CP1721" s="7"/>
      <c r="CQ1721" s="7"/>
      <c r="CR1721" s="7"/>
      <c r="CS1721" s="7"/>
      <c r="CT1721" s="7"/>
      <c r="CU1721" s="7"/>
      <c r="CV1721" s="7"/>
      <c r="CW1721" s="7"/>
      <c r="CX1721" s="7"/>
      <c r="CY1721" s="7"/>
      <c r="CZ1721" s="7"/>
      <c r="DA1721" s="7"/>
      <c r="DB1721" s="7"/>
    </row>
    <row r="1722" spans="22:106"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  <c r="AW1722" s="7"/>
      <c r="AX1722" s="7"/>
      <c r="AY1722" s="7"/>
      <c r="AZ1722" s="7"/>
      <c r="BA1722" s="7"/>
      <c r="BB1722" s="7"/>
      <c r="BC1722" s="7"/>
      <c r="BD1722" s="7"/>
      <c r="BE1722" s="7"/>
      <c r="BF1722" s="7"/>
      <c r="BG1722" s="7"/>
      <c r="BH1722" s="7"/>
      <c r="BI1722" s="7"/>
      <c r="BJ1722" s="7"/>
      <c r="BK1722" s="7"/>
      <c r="BL1722" s="7"/>
      <c r="BM1722" s="7"/>
      <c r="BN1722" s="7"/>
      <c r="BO1722" s="7"/>
      <c r="BP1722" s="7"/>
      <c r="BQ1722" s="7"/>
      <c r="BR1722" s="7"/>
      <c r="BS1722" s="7"/>
      <c r="BT1722" s="7"/>
      <c r="BU1722" s="7"/>
      <c r="BV1722" s="7"/>
      <c r="BW1722" s="7"/>
      <c r="BX1722" s="7"/>
      <c r="BY1722" s="7"/>
      <c r="BZ1722" s="7"/>
      <c r="CA1722" s="7"/>
      <c r="CB1722" s="7"/>
      <c r="CC1722" s="7"/>
      <c r="CD1722" s="7"/>
      <c r="CE1722" s="7"/>
      <c r="CF1722" s="7"/>
      <c r="CG1722" s="7"/>
      <c r="CH1722" s="7"/>
      <c r="CI1722" s="7"/>
      <c r="CJ1722" s="7"/>
      <c r="CK1722" s="7"/>
      <c r="CL1722" s="7"/>
      <c r="CM1722" s="7"/>
      <c r="CN1722" s="7"/>
      <c r="CO1722" s="7"/>
      <c r="CP1722" s="7"/>
      <c r="CQ1722" s="7"/>
      <c r="CR1722" s="7"/>
      <c r="CS1722" s="7"/>
      <c r="CT1722" s="7"/>
      <c r="CU1722" s="7"/>
      <c r="CV1722" s="7"/>
      <c r="CW1722" s="7"/>
      <c r="CX1722" s="7"/>
      <c r="CY1722" s="7"/>
      <c r="CZ1722" s="7"/>
      <c r="DA1722" s="7"/>
      <c r="DB1722" s="7"/>
    </row>
    <row r="1723" spans="22:106"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  <c r="AW1723" s="7"/>
      <c r="AX1723" s="7"/>
      <c r="AY1723" s="7"/>
      <c r="AZ1723" s="7"/>
      <c r="BA1723" s="7"/>
      <c r="BB1723" s="7"/>
      <c r="BC1723" s="7"/>
      <c r="BD1723" s="7"/>
      <c r="BE1723" s="7"/>
      <c r="BF1723" s="7"/>
      <c r="BG1723" s="7"/>
      <c r="BH1723" s="7"/>
      <c r="BI1723" s="7"/>
      <c r="BJ1723" s="7"/>
      <c r="BK1723" s="7"/>
      <c r="BL1723" s="7"/>
      <c r="BM1723" s="7"/>
      <c r="BN1723" s="7"/>
      <c r="BO1723" s="7"/>
      <c r="BP1723" s="7"/>
      <c r="BQ1723" s="7"/>
      <c r="BR1723" s="7"/>
      <c r="BS1723" s="7"/>
      <c r="BT1723" s="7"/>
      <c r="BU1723" s="7"/>
      <c r="BV1723" s="7"/>
      <c r="BW1723" s="7"/>
      <c r="BX1723" s="7"/>
      <c r="BY1723" s="7"/>
      <c r="BZ1723" s="7"/>
      <c r="CA1723" s="7"/>
      <c r="CB1723" s="7"/>
      <c r="CC1723" s="7"/>
      <c r="CD1723" s="7"/>
      <c r="CE1723" s="7"/>
      <c r="CF1723" s="7"/>
      <c r="CG1723" s="7"/>
      <c r="CH1723" s="7"/>
      <c r="CI1723" s="7"/>
      <c r="CJ1723" s="7"/>
      <c r="CK1723" s="7"/>
      <c r="CL1723" s="7"/>
      <c r="CM1723" s="7"/>
      <c r="CN1723" s="7"/>
      <c r="CO1723" s="7"/>
      <c r="CP1723" s="7"/>
      <c r="CQ1723" s="7"/>
      <c r="CR1723" s="7"/>
      <c r="CS1723" s="7"/>
      <c r="CT1723" s="7"/>
      <c r="CU1723" s="7"/>
      <c r="CV1723" s="7"/>
      <c r="CW1723" s="7"/>
      <c r="CX1723" s="7"/>
      <c r="CY1723" s="7"/>
      <c r="CZ1723" s="7"/>
      <c r="DA1723" s="7"/>
      <c r="DB1723" s="7"/>
    </row>
    <row r="1724" spans="22:106"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  <c r="AW1724" s="7"/>
      <c r="AX1724" s="7"/>
      <c r="AY1724" s="7"/>
      <c r="AZ1724" s="7"/>
      <c r="BA1724" s="7"/>
      <c r="BB1724" s="7"/>
      <c r="BC1724" s="7"/>
      <c r="BD1724" s="7"/>
      <c r="BE1724" s="7"/>
      <c r="BF1724" s="7"/>
      <c r="BG1724" s="7"/>
      <c r="BH1724" s="7"/>
      <c r="BI1724" s="7"/>
      <c r="BJ1724" s="7"/>
      <c r="BK1724" s="7"/>
      <c r="BL1724" s="7"/>
      <c r="BM1724" s="7"/>
      <c r="BN1724" s="7"/>
      <c r="BO1724" s="7"/>
      <c r="BP1724" s="7"/>
      <c r="BQ1724" s="7"/>
      <c r="BR1724" s="7"/>
      <c r="BS1724" s="7"/>
      <c r="BT1724" s="7"/>
      <c r="BU1724" s="7"/>
      <c r="BV1724" s="7"/>
      <c r="BW1724" s="7"/>
      <c r="BX1724" s="7"/>
      <c r="BY1724" s="7"/>
      <c r="BZ1724" s="7"/>
      <c r="CA1724" s="7"/>
      <c r="CB1724" s="7"/>
      <c r="CC1724" s="7"/>
      <c r="CD1724" s="7"/>
      <c r="CE1724" s="7"/>
      <c r="CF1724" s="7"/>
      <c r="CG1724" s="7"/>
      <c r="CH1724" s="7"/>
      <c r="CI1724" s="7"/>
      <c r="CJ1724" s="7"/>
      <c r="CK1724" s="7"/>
      <c r="CL1724" s="7"/>
      <c r="CM1724" s="7"/>
      <c r="CN1724" s="7"/>
      <c r="CO1724" s="7"/>
      <c r="CP1724" s="7"/>
      <c r="CQ1724" s="7"/>
      <c r="CR1724" s="7"/>
      <c r="CS1724" s="7"/>
      <c r="CT1724" s="7"/>
      <c r="CU1724" s="7"/>
      <c r="CV1724" s="7"/>
      <c r="CW1724" s="7"/>
      <c r="CX1724" s="7"/>
      <c r="CY1724" s="7"/>
      <c r="CZ1724" s="7"/>
      <c r="DA1724" s="7"/>
      <c r="DB1724" s="7"/>
    </row>
    <row r="1725" spans="22:106"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  <c r="AW1725" s="7"/>
      <c r="AX1725" s="7"/>
      <c r="AY1725" s="7"/>
      <c r="AZ1725" s="7"/>
      <c r="BA1725" s="7"/>
      <c r="BB1725" s="7"/>
      <c r="BC1725" s="7"/>
      <c r="BD1725" s="7"/>
      <c r="BE1725" s="7"/>
      <c r="BF1725" s="7"/>
      <c r="BG1725" s="7"/>
      <c r="BH1725" s="7"/>
      <c r="BI1725" s="7"/>
      <c r="BJ1725" s="7"/>
      <c r="BK1725" s="7"/>
      <c r="BL1725" s="7"/>
      <c r="BM1725" s="7"/>
      <c r="BN1725" s="7"/>
      <c r="BO1725" s="7"/>
      <c r="BP1725" s="7"/>
      <c r="BQ1725" s="7"/>
      <c r="BR1725" s="7"/>
      <c r="BS1725" s="7"/>
      <c r="BT1725" s="7"/>
      <c r="BU1725" s="7"/>
      <c r="BV1725" s="7"/>
      <c r="BW1725" s="7"/>
      <c r="BX1725" s="7"/>
      <c r="BY1725" s="7"/>
      <c r="BZ1725" s="7"/>
      <c r="CA1725" s="7"/>
      <c r="CB1725" s="7"/>
      <c r="CC1725" s="7"/>
      <c r="CD1725" s="7"/>
      <c r="CE1725" s="7"/>
      <c r="CF1725" s="7"/>
      <c r="CG1725" s="7"/>
      <c r="CH1725" s="7"/>
      <c r="CI1725" s="7"/>
      <c r="CJ1725" s="7"/>
      <c r="CK1725" s="7"/>
      <c r="CL1725" s="7"/>
      <c r="CM1725" s="7"/>
      <c r="CN1725" s="7"/>
      <c r="CO1725" s="7"/>
      <c r="CP1725" s="7"/>
      <c r="CQ1725" s="7"/>
      <c r="CR1725" s="7"/>
      <c r="CS1725" s="7"/>
      <c r="CT1725" s="7"/>
      <c r="CU1725" s="7"/>
      <c r="CV1725" s="7"/>
      <c r="CW1725" s="7"/>
      <c r="CX1725" s="7"/>
      <c r="CY1725" s="7"/>
      <c r="CZ1725" s="7"/>
      <c r="DA1725" s="7"/>
      <c r="DB1725" s="7"/>
    </row>
    <row r="1726" spans="22:106"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  <c r="AW1726" s="7"/>
      <c r="AX1726" s="7"/>
      <c r="AY1726" s="7"/>
      <c r="AZ1726" s="7"/>
      <c r="BA1726" s="7"/>
      <c r="BB1726" s="7"/>
      <c r="BC1726" s="7"/>
      <c r="BD1726" s="7"/>
      <c r="BE1726" s="7"/>
      <c r="BF1726" s="7"/>
      <c r="BG1726" s="7"/>
      <c r="BH1726" s="7"/>
      <c r="BI1726" s="7"/>
      <c r="BJ1726" s="7"/>
      <c r="BK1726" s="7"/>
      <c r="BL1726" s="7"/>
      <c r="BM1726" s="7"/>
      <c r="BN1726" s="7"/>
      <c r="BO1726" s="7"/>
      <c r="BP1726" s="7"/>
      <c r="BQ1726" s="7"/>
      <c r="BR1726" s="7"/>
      <c r="BS1726" s="7"/>
      <c r="BT1726" s="7"/>
      <c r="BU1726" s="7"/>
      <c r="BV1726" s="7"/>
      <c r="BW1726" s="7"/>
      <c r="BX1726" s="7"/>
      <c r="BY1726" s="7"/>
      <c r="BZ1726" s="7"/>
      <c r="CA1726" s="7"/>
      <c r="CB1726" s="7"/>
      <c r="CC1726" s="7"/>
      <c r="CD1726" s="7"/>
      <c r="CE1726" s="7"/>
      <c r="CF1726" s="7"/>
      <c r="CG1726" s="7"/>
      <c r="CH1726" s="7"/>
      <c r="CI1726" s="7"/>
      <c r="CJ1726" s="7"/>
      <c r="CK1726" s="7"/>
      <c r="CL1726" s="7"/>
      <c r="CM1726" s="7"/>
      <c r="CN1726" s="7"/>
      <c r="CO1726" s="7"/>
      <c r="CP1726" s="7"/>
      <c r="CQ1726" s="7"/>
      <c r="CR1726" s="7"/>
      <c r="CS1726" s="7"/>
      <c r="CT1726" s="7"/>
      <c r="CU1726" s="7"/>
      <c r="CV1726" s="7"/>
      <c r="CW1726" s="7"/>
      <c r="CX1726" s="7"/>
      <c r="CY1726" s="7"/>
      <c r="CZ1726" s="7"/>
      <c r="DA1726" s="7"/>
      <c r="DB1726" s="7"/>
    </row>
    <row r="1727" spans="22:106"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  <c r="AW1727" s="7"/>
      <c r="AX1727" s="7"/>
      <c r="AY1727" s="7"/>
      <c r="AZ1727" s="7"/>
      <c r="BA1727" s="7"/>
      <c r="BB1727" s="7"/>
      <c r="BC1727" s="7"/>
      <c r="BD1727" s="7"/>
      <c r="BE1727" s="7"/>
      <c r="BF1727" s="7"/>
      <c r="BG1727" s="7"/>
      <c r="BH1727" s="7"/>
      <c r="BI1727" s="7"/>
      <c r="BJ1727" s="7"/>
      <c r="BK1727" s="7"/>
      <c r="BL1727" s="7"/>
      <c r="BM1727" s="7"/>
      <c r="BN1727" s="7"/>
      <c r="BO1727" s="7"/>
      <c r="BP1727" s="7"/>
      <c r="BQ1727" s="7"/>
      <c r="BR1727" s="7"/>
      <c r="BS1727" s="7"/>
      <c r="BT1727" s="7"/>
      <c r="BU1727" s="7"/>
      <c r="BV1727" s="7"/>
      <c r="BW1727" s="7"/>
      <c r="BX1727" s="7"/>
      <c r="BY1727" s="7"/>
      <c r="BZ1727" s="7"/>
      <c r="CA1727" s="7"/>
      <c r="CB1727" s="7"/>
      <c r="CC1727" s="7"/>
      <c r="CD1727" s="7"/>
      <c r="CE1727" s="7"/>
      <c r="CF1727" s="7"/>
      <c r="CG1727" s="7"/>
      <c r="CH1727" s="7"/>
      <c r="CI1727" s="7"/>
      <c r="CJ1727" s="7"/>
      <c r="CK1727" s="7"/>
      <c r="CL1727" s="7"/>
      <c r="CM1727" s="7"/>
      <c r="CN1727" s="7"/>
      <c r="CO1727" s="7"/>
      <c r="CP1727" s="7"/>
      <c r="CQ1727" s="7"/>
      <c r="CR1727" s="7"/>
      <c r="CS1727" s="7"/>
      <c r="CT1727" s="7"/>
      <c r="CU1727" s="7"/>
      <c r="CV1727" s="7"/>
      <c r="CW1727" s="7"/>
      <c r="CX1727" s="7"/>
      <c r="CY1727" s="7"/>
      <c r="CZ1727" s="7"/>
      <c r="DA1727" s="7"/>
      <c r="DB1727" s="7"/>
    </row>
    <row r="1728" spans="22:106"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  <c r="AW1728" s="7"/>
      <c r="AX1728" s="7"/>
      <c r="AY1728" s="7"/>
      <c r="AZ1728" s="7"/>
      <c r="BA1728" s="7"/>
      <c r="BB1728" s="7"/>
      <c r="BC1728" s="7"/>
      <c r="BD1728" s="7"/>
      <c r="BE1728" s="7"/>
      <c r="BF1728" s="7"/>
      <c r="BG1728" s="7"/>
      <c r="BH1728" s="7"/>
      <c r="BI1728" s="7"/>
      <c r="BJ1728" s="7"/>
      <c r="BK1728" s="7"/>
      <c r="BL1728" s="7"/>
      <c r="BM1728" s="7"/>
      <c r="BN1728" s="7"/>
      <c r="BO1728" s="7"/>
      <c r="BP1728" s="7"/>
      <c r="BQ1728" s="7"/>
      <c r="BR1728" s="7"/>
      <c r="BS1728" s="7"/>
      <c r="BT1728" s="7"/>
      <c r="BU1728" s="7"/>
      <c r="BV1728" s="7"/>
      <c r="BW1728" s="7"/>
      <c r="BX1728" s="7"/>
      <c r="BY1728" s="7"/>
      <c r="BZ1728" s="7"/>
      <c r="CA1728" s="7"/>
      <c r="CB1728" s="7"/>
      <c r="CC1728" s="7"/>
      <c r="CD1728" s="7"/>
      <c r="CE1728" s="7"/>
      <c r="CF1728" s="7"/>
      <c r="CG1728" s="7"/>
      <c r="CH1728" s="7"/>
      <c r="CI1728" s="7"/>
      <c r="CJ1728" s="7"/>
      <c r="CK1728" s="7"/>
      <c r="CL1728" s="7"/>
      <c r="CM1728" s="7"/>
      <c r="CN1728" s="7"/>
      <c r="CO1728" s="7"/>
      <c r="CP1728" s="7"/>
      <c r="CQ1728" s="7"/>
      <c r="CR1728" s="7"/>
      <c r="CS1728" s="7"/>
      <c r="CT1728" s="7"/>
      <c r="CU1728" s="7"/>
      <c r="CV1728" s="7"/>
      <c r="CW1728" s="7"/>
      <c r="CX1728" s="7"/>
      <c r="CY1728" s="7"/>
      <c r="CZ1728" s="7"/>
      <c r="DA1728" s="7"/>
      <c r="DB1728" s="7"/>
    </row>
    <row r="1729" spans="22:106"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  <c r="AW1729" s="7"/>
      <c r="AX1729" s="7"/>
      <c r="AY1729" s="7"/>
      <c r="AZ1729" s="7"/>
      <c r="BA1729" s="7"/>
      <c r="BB1729" s="7"/>
      <c r="BC1729" s="7"/>
      <c r="BD1729" s="7"/>
      <c r="BE1729" s="7"/>
      <c r="BF1729" s="7"/>
      <c r="BG1729" s="7"/>
      <c r="BH1729" s="7"/>
      <c r="BI1729" s="7"/>
      <c r="BJ1729" s="7"/>
      <c r="BK1729" s="7"/>
      <c r="BL1729" s="7"/>
      <c r="BM1729" s="7"/>
      <c r="BN1729" s="7"/>
      <c r="BO1729" s="7"/>
      <c r="BP1729" s="7"/>
      <c r="BQ1729" s="7"/>
      <c r="BR1729" s="7"/>
      <c r="BS1729" s="7"/>
      <c r="BT1729" s="7"/>
      <c r="BU1729" s="7"/>
      <c r="BV1729" s="7"/>
      <c r="BW1729" s="7"/>
      <c r="BX1729" s="7"/>
      <c r="BY1729" s="7"/>
      <c r="BZ1729" s="7"/>
      <c r="CA1729" s="7"/>
      <c r="CB1729" s="7"/>
      <c r="CC1729" s="7"/>
      <c r="CD1729" s="7"/>
      <c r="CE1729" s="7"/>
      <c r="CF1729" s="7"/>
      <c r="CG1729" s="7"/>
      <c r="CH1729" s="7"/>
      <c r="CI1729" s="7"/>
      <c r="CJ1729" s="7"/>
      <c r="CK1729" s="7"/>
      <c r="CL1729" s="7"/>
      <c r="CM1729" s="7"/>
      <c r="CN1729" s="7"/>
      <c r="CO1729" s="7"/>
      <c r="CP1729" s="7"/>
      <c r="CQ1729" s="7"/>
      <c r="CR1729" s="7"/>
      <c r="CS1729" s="7"/>
      <c r="CT1729" s="7"/>
      <c r="CU1729" s="7"/>
      <c r="CV1729" s="7"/>
      <c r="CW1729" s="7"/>
      <c r="CX1729" s="7"/>
      <c r="CY1729" s="7"/>
      <c r="CZ1729" s="7"/>
      <c r="DA1729" s="7"/>
      <c r="DB1729" s="7"/>
    </row>
    <row r="1730" spans="22:106"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  <c r="AW1730" s="7"/>
      <c r="AX1730" s="7"/>
      <c r="AY1730" s="7"/>
      <c r="AZ1730" s="7"/>
      <c r="BA1730" s="7"/>
      <c r="BB1730" s="7"/>
      <c r="BC1730" s="7"/>
      <c r="BD1730" s="7"/>
      <c r="BE1730" s="7"/>
      <c r="BF1730" s="7"/>
      <c r="BG1730" s="7"/>
      <c r="BH1730" s="7"/>
      <c r="BI1730" s="7"/>
      <c r="BJ1730" s="7"/>
      <c r="BK1730" s="7"/>
      <c r="BL1730" s="7"/>
      <c r="BM1730" s="7"/>
      <c r="BN1730" s="7"/>
      <c r="BO1730" s="7"/>
      <c r="BP1730" s="7"/>
      <c r="BQ1730" s="7"/>
      <c r="BR1730" s="7"/>
      <c r="BS1730" s="7"/>
      <c r="BT1730" s="7"/>
      <c r="BU1730" s="7"/>
      <c r="BV1730" s="7"/>
      <c r="BW1730" s="7"/>
      <c r="BX1730" s="7"/>
      <c r="BY1730" s="7"/>
      <c r="BZ1730" s="7"/>
      <c r="CA1730" s="7"/>
      <c r="CB1730" s="7"/>
      <c r="CC1730" s="7"/>
      <c r="CD1730" s="7"/>
      <c r="CE1730" s="7"/>
      <c r="CF1730" s="7"/>
      <c r="CG1730" s="7"/>
      <c r="CH1730" s="7"/>
      <c r="CI1730" s="7"/>
      <c r="CJ1730" s="7"/>
      <c r="CK1730" s="7"/>
      <c r="CL1730" s="7"/>
      <c r="CM1730" s="7"/>
      <c r="CN1730" s="7"/>
      <c r="CO1730" s="7"/>
      <c r="CP1730" s="7"/>
      <c r="CQ1730" s="7"/>
      <c r="CR1730" s="7"/>
      <c r="CS1730" s="7"/>
      <c r="CT1730" s="7"/>
      <c r="CU1730" s="7"/>
      <c r="CV1730" s="7"/>
      <c r="CW1730" s="7"/>
      <c r="CX1730" s="7"/>
      <c r="CY1730" s="7"/>
      <c r="CZ1730" s="7"/>
      <c r="DA1730" s="7"/>
      <c r="DB1730" s="7"/>
    </row>
    <row r="1731" spans="22:106"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  <c r="AW1731" s="7"/>
      <c r="AX1731" s="7"/>
      <c r="AY1731" s="7"/>
      <c r="AZ1731" s="7"/>
      <c r="BA1731" s="7"/>
      <c r="BB1731" s="7"/>
      <c r="BC1731" s="7"/>
      <c r="BD1731" s="7"/>
      <c r="BE1731" s="7"/>
      <c r="BF1731" s="7"/>
      <c r="BG1731" s="7"/>
      <c r="BH1731" s="7"/>
      <c r="BI1731" s="7"/>
      <c r="BJ1731" s="7"/>
      <c r="BK1731" s="7"/>
      <c r="BL1731" s="7"/>
      <c r="BM1731" s="7"/>
      <c r="BN1731" s="7"/>
      <c r="BO1731" s="7"/>
      <c r="BP1731" s="7"/>
      <c r="BQ1731" s="7"/>
      <c r="BR1731" s="7"/>
      <c r="BS1731" s="7"/>
      <c r="BT1731" s="7"/>
      <c r="BU1731" s="7"/>
      <c r="BV1731" s="7"/>
      <c r="BW1731" s="7"/>
      <c r="BX1731" s="7"/>
      <c r="BY1731" s="7"/>
      <c r="BZ1731" s="7"/>
      <c r="CA1731" s="7"/>
      <c r="CB1731" s="7"/>
      <c r="CC1731" s="7"/>
      <c r="CD1731" s="7"/>
      <c r="CE1731" s="7"/>
      <c r="CF1731" s="7"/>
      <c r="CG1731" s="7"/>
      <c r="CH1731" s="7"/>
      <c r="CI1731" s="7"/>
      <c r="CJ1731" s="7"/>
      <c r="CK1731" s="7"/>
      <c r="CL1731" s="7"/>
      <c r="CM1731" s="7"/>
      <c r="CN1731" s="7"/>
      <c r="CO1731" s="7"/>
      <c r="CP1731" s="7"/>
      <c r="CQ1731" s="7"/>
      <c r="CR1731" s="7"/>
      <c r="CS1731" s="7"/>
      <c r="CT1731" s="7"/>
      <c r="CU1731" s="7"/>
      <c r="CV1731" s="7"/>
      <c r="CW1731" s="7"/>
      <c r="CX1731" s="7"/>
      <c r="CY1731" s="7"/>
      <c r="CZ1731" s="7"/>
      <c r="DA1731" s="7"/>
      <c r="DB1731" s="7"/>
    </row>
    <row r="1732" spans="22:106"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  <c r="AW1732" s="7"/>
      <c r="AX1732" s="7"/>
      <c r="AY1732" s="7"/>
      <c r="AZ1732" s="7"/>
      <c r="BA1732" s="7"/>
      <c r="BB1732" s="7"/>
      <c r="BC1732" s="7"/>
      <c r="BD1732" s="7"/>
      <c r="BE1732" s="7"/>
      <c r="BF1732" s="7"/>
      <c r="BG1732" s="7"/>
      <c r="BH1732" s="7"/>
      <c r="BI1732" s="7"/>
      <c r="BJ1732" s="7"/>
      <c r="BK1732" s="7"/>
      <c r="BL1732" s="7"/>
      <c r="BM1732" s="7"/>
      <c r="BN1732" s="7"/>
      <c r="BO1732" s="7"/>
      <c r="BP1732" s="7"/>
      <c r="BQ1732" s="7"/>
      <c r="BR1732" s="7"/>
      <c r="BS1732" s="7"/>
      <c r="BT1732" s="7"/>
      <c r="BU1732" s="7"/>
      <c r="BV1732" s="7"/>
      <c r="BW1732" s="7"/>
      <c r="BX1732" s="7"/>
      <c r="BY1732" s="7"/>
      <c r="BZ1732" s="7"/>
      <c r="CA1732" s="7"/>
      <c r="CB1732" s="7"/>
      <c r="CC1732" s="7"/>
      <c r="CD1732" s="7"/>
      <c r="CE1732" s="7"/>
      <c r="CF1732" s="7"/>
      <c r="CG1732" s="7"/>
      <c r="CH1732" s="7"/>
      <c r="CI1732" s="7"/>
      <c r="CJ1732" s="7"/>
      <c r="CK1732" s="7"/>
      <c r="CL1732" s="7"/>
      <c r="CM1732" s="7"/>
      <c r="CN1732" s="7"/>
      <c r="CO1732" s="7"/>
      <c r="CP1732" s="7"/>
      <c r="CQ1732" s="7"/>
      <c r="CR1732" s="7"/>
      <c r="CS1732" s="7"/>
      <c r="CT1732" s="7"/>
      <c r="CU1732" s="7"/>
      <c r="CV1732" s="7"/>
      <c r="CW1732" s="7"/>
      <c r="CX1732" s="7"/>
      <c r="CY1732" s="7"/>
      <c r="CZ1732" s="7"/>
      <c r="DA1732" s="7"/>
      <c r="DB1732" s="7"/>
    </row>
    <row r="1733" spans="22:106"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  <c r="AW1733" s="7"/>
      <c r="AX1733" s="7"/>
      <c r="AY1733" s="7"/>
      <c r="AZ1733" s="7"/>
      <c r="BA1733" s="7"/>
      <c r="BB1733" s="7"/>
      <c r="BC1733" s="7"/>
      <c r="BD1733" s="7"/>
      <c r="BE1733" s="7"/>
      <c r="BF1733" s="7"/>
      <c r="BG1733" s="7"/>
      <c r="BH1733" s="7"/>
      <c r="BI1733" s="7"/>
      <c r="BJ1733" s="7"/>
      <c r="BK1733" s="7"/>
      <c r="BL1733" s="7"/>
      <c r="BM1733" s="7"/>
      <c r="BN1733" s="7"/>
      <c r="BO1733" s="7"/>
      <c r="BP1733" s="7"/>
      <c r="BQ1733" s="7"/>
      <c r="BR1733" s="7"/>
      <c r="BS1733" s="7"/>
      <c r="BT1733" s="7"/>
      <c r="BU1733" s="7"/>
      <c r="BV1733" s="7"/>
      <c r="BW1733" s="7"/>
      <c r="BX1733" s="7"/>
      <c r="BY1733" s="7"/>
      <c r="BZ1733" s="7"/>
      <c r="CA1733" s="7"/>
      <c r="CB1733" s="7"/>
      <c r="CC1733" s="7"/>
      <c r="CD1733" s="7"/>
      <c r="CE1733" s="7"/>
      <c r="CF1733" s="7"/>
      <c r="CG1733" s="7"/>
      <c r="CH1733" s="7"/>
      <c r="CI1733" s="7"/>
      <c r="CJ1733" s="7"/>
      <c r="CK1733" s="7"/>
      <c r="CL1733" s="7"/>
      <c r="CM1733" s="7"/>
      <c r="CN1733" s="7"/>
      <c r="CO1733" s="7"/>
      <c r="CP1733" s="7"/>
      <c r="CQ1733" s="7"/>
      <c r="CR1733" s="7"/>
      <c r="CS1733" s="7"/>
      <c r="CT1733" s="7"/>
      <c r="CU1733" s="7"/>
      <c r="CV1733" s="7"/>
      <c r="CW1733" s="7"/>
      <c r="CX1733" s="7"/>
      <c r="CY1733" s="7"/>
      <c r="CZ1733" s="7"/>
      <c r="DA1733" s="7"/>
      <c r="DB1733" s="7"/>
    </row>
    <row r="1734" spans="22:106"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  <c r="AW1734" s="7"/>
      <c r="AX1734" s="7"/>
      <c r="AY1734" s="7"/>
      <c r="AZ1734" s="7"/>
      <c r="BA1734" s="7"/>
      <c r="BB1734" s="7"/>
      <c r="BC1734" s="7"/>
      <c r="BD1734" s="7"/>
      <c r="BE1734" s="7"/>
      <c r="BF1734" s="7"/>
      <c r="BG1734" s="7"/>
      <c r="BH1734" s="7"/>
      <c r="BI1734" s="7"/>
      <c r="BJ1734" s="7"/>
      <c r="BK1734" s="7"/>
      <c r="BL1734" s="7"/>
      <c r="BM1734" s="7"/>
      <c r="BN1734" s="7"/>
      <c r="BO1734" s="7"/>
      <c r="BP1734" s="7"/>
      <c r="BQ1734" s="7"/>
      <c r="BR1734" s="7"/>
      <c r="BS1734" s="7"/>
      <c r="BT1734" s="7"/>
      <c r="BU1734" s="7"/>
      <c r="BV1734" s="7"/>
      <c r="BW1734" s="7"/>
      <c r="BX1734" s="7"/>
      <c r="BY1734" s="7"/>
      <c r="BZ1734" s="7"/>
      <c r="CA1734" s="7"/>
      <c r="CB1734" s="7"/>
      <c r="CC1734" s="7"/>
      <c r="CD1734" s="7"/>
      <c r="CE1734" s="7"/>
      <c r="CF1734" s="7"/>
      <c r="CG1734" s="7"/>
      <c r="CH1734" s="7"/>
      <c r="CI1734" s="7"/>
      <c r="CJ1734" s="7"/>
      <c r="CK1734" s="7"/>
      <c r="CL1734" s="7"/>
      <c r="CM1734" s="7"/>
      <c r="CN1734" s="7"/>
      <c r="CO1734" s="7"/>
      <c r="CP1734" s="7"/>
      <c r="CQ1734" s="7"/>
      <c r="CR1734" s="7"/>
      <c r="CS1734" s="7"/>
      <c r="CT1734" s="7"/>
      <c r="CU1734" s="7"/>
      <c r="CV1734" s="7"/>
      <c r="CW1734" s="7"/>
      <c r="CX1734" s="7"/>
      <c r="CY1734" s="7"/>
      <c r="CZ1734" s="7"/>
      <c r="DA1734" s="7"/>
      <c r="DB1734" s="7"/>
    </row>
    <row r="1735" spans="22:106"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  <c r="AW1735" s="7"/>
      <c r="AX1735" s="7"/>
      <c r="AY1735" s="7"/>
      <c r="AZ1735" s="7"/>
      <c r="BA1735" s="7"/>
      <c r="BB1735" s="7"/>
      <c r="BC1735" s="7"/>
      <c r="BD1735" s="7"/>
      <c r="BE1735" s="7"/>
      <c r="BF1735" s="7"/>
      <c r="BG1735" s="7"/>
      <c r="BH1735" s="7"/>
      <c r="BI1735" s="7"/>
      <c r="BJ1735" s="7"/>
      <c r="BK1735" s="7"/>
      <c r="BL1735" s="7"/>
      <c r="BM1735" s="7"/>
      <c r="BN1735" s="7"/>
      <c r="BO1735" s="7"/>
      <c r="BP1735" s="7"/>
      <c r="BQ1735" s="7"/>
      <c r="BR1735" s="7"/>
      <c r="BS1735" s="7"/>
      <c r="BT1735" s="7"/>
      <c r="BU1735" s="7"/>
      <c r="BV1735" s="7"/>
      <c r="BW1735" s="7"/>
      <c r="BX1735" s="7"/>
      <c r="BY1735" s="7"/>
      <c r="BZ1735" s="7"/>
      <c r="CA1735" s="7"/>
      <c r="CB1735" s="7"/>
      <c r="CC1735" s="7"/>
      <c r="CD1735" s="7"/>
      <c r="CE1735" s="7"/>
      <c r="CF1735" s="7"/>
      <c r="CG1735" s="7"/>
      <c r="CH1735" s="7"/>
      <c r="CI1735" s="7"/>
      <c r="CJ1735" s="7"/>
      <c r="CK1735" s="7"/>
      <c r="CL1735" s="7"/>
      <c r="CM1735" s="7"/>
      <c r="CN1735" s="7"/>
      <c r="CO1735" s="7"/>
      <c r="CP1735" s="7"/>
      <c r="CQ1735" s="7"/>
      <c r="CR1735" s="7"/>
      <c r="CS1735" s="7"/>
      <c r="CT1735" s="7"/>
      <c r="CU1735" s="7"/>
      <c r="CV1735" s="7"/>
      <c r="CW1735" s="7"/>
      <c r="CX1735" s="7"/>
      <c r="CY1735" s="7"/>
      <c r="CZ1735" s="7"/>
      <c r="DA1735" s="7"/>
      <c r="DB1735" s="7"/>
    </row>
    <row r="1736" spans="22:106"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  <c r="AW1736" s="7"/>
      <c r="AX1736" s="7"/>
      <c r="AY1736" s="7"/>
      <c r="AZ1736" s="7"/>
      <c r="BA1736" s="7"/>
      <c r="BB1736" s="7"/>
      <c r="BC1736" s="7"/>
      <c r="BD1736" s="7"/>
      <c r="BE1736" s="7"/>
      <c r="BF1736" s="7"/>
      <c r="BG1736" s="7"/>
      <c r="BH1736" s="7"/>
      <c r="BI1736" s="7"/>
      <c r="BJ1736" s="7"/>
      <c r="BK1736" s="7"/>
      <c r="BL1736" s="7"/>
      <c r="BM1736" s="7"/>
      <c r="BN1736" s="7"/>
      <c r="BO1736" s="7"/>
      <c r="BP1736" s="7"/>
      <c r="BQ1736" s="7"/>
      <c r="BR1736" s="7"/>
      <c r="BS1736" s="7"/>
      <c r="BT1736" s="7"/>
      <c r="BU1736" s="7"/>
      <c r="BV1736" s="7"/>
      <c r="BW1736" s="7"/>
      <c r="BX1736" s="7"/>
      <c r="BY1736" s="7"/>
      <c r="BZ1736" s="7"/>
      <c r="CA1736" s="7"/>
      <c r="CB1736" s="7"/>
      <c r="CC1736" s="7"/>
      <c r="CD1736" s="7"/>
      <c r="CE1736" s="7"/>
      <c r="CF1736" s="7"/>
      <c r="CG1736" s="7"/>
      <c r="CH1736" s="7"/>
      <c r="CI1736" s="7"/>
      <c r="CJ1736" s="7"/>
      <c r="CK1736" s="7"/>
      <c r="CL1736" s="7"/>
      <c r="CM1736" s="7"/>
      <c r="CN1736" s="7"/>
      <c r="CO1736" s="7"/>
      <c r="CP1736" s="7"/>
      <c r="CQ1736" s="7"/>
      <c r="CR1736" s="7"/>
      <c r="CS1736" s="7"/>
      <c r="CT1736" s="7"/>
      <c r="CU1736" s="7"/>
      <c r="CV1736" s="7"/>
      <c r="CW1736" s="7"/>
      <c r="CX1736" s="7"/>
      <c r="CY1736" s="7"/>
      <c r="CZ1736" s="7"/>
      <c r="DA1736" s="7"/>
      <c r="DB1736" s="7"/>
    </row>
    <row r="1737" spans="22:106"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  <c r="AW1737" s="7"/>
      <c r="AX1737" s="7"/>
      <c r="AY1737" s="7"/>
      <c r="AZ1737" s="7"/>
      <c r="BA1737" s="7"/>
      <c r="BB1737" s="7"/>
      <c r="BC1737" s="7"/>
      <c r="BD1737" s="7"/>
      <c r="BE1737" s="7"/>
      <c r="BF1737" s="7"/>
      <c r="BG1737" s="7"/>
      <c r="BH1737" s="7"/>
      <c r="BI1737" s="7"/>
      <c r="BJ1737" s="7"/>
      <c r="BK1737" s="7"/>
      <c r="BL1737" s="7"/>
      <c r="BM1737" s="7"/>
      <c r="BN1737" s="7"/>
      <c r="BO1737" s="7"/>
      <c r="BP1737" s="7"/>
      <c r="BQ1737" s="7"/>
      <c r="BR1737" s="7"/>
      <c r="BS1737" s="7"/>
      <c r="BT1737" s="7"/>
      <c r="BU1737" s="7"/>
      <c r="BV1737" s="7"/>
      <c r="BW1737" s="7"/>
      <c r="BX1737" s="7"/>
      <c r="BY1737" s="7"/>
      <c r="BZ1737" s="7"/>
      <c r="CA1737" s="7"/>
      <c r="CB1737" s="7"/>
      <c r="CC1737" s="7"/>
      <c r="CD1737" s="7"/>
      <c r="CE1737" s="7"/>
      <c r="CF1737" s="7"/>
      <c r="CG1737" s="7"/>
      <c r="CH1737" s="7"/>
      <c r="CI1737" s="7"/>
      <c r="CJ1737" s="7"/>
      <c r="CK1737" s="7"/>
      <c r="CL1737" s="7"/>
      <c r="CM1737" s="7"/>
      <c r="CN1737" s="7"/>
      <c r="CO1737" s="7"/>
      <c r="CP1737" s="7"/>
      <c r="CQ1737" s="7"/>
      <c r="CR1737" s="7"/>
      <c r="CS1737" s="7"/>
      <c r="CT1737" s="7"/>
      <c r="CU1737" s="7"/>
      <c r="CV1737" s="7"/>
      <c r="CW1737" s="7"/>
      <c r="CX1737" s="7"/>
      <c r="CY1737" s="7"/>
      <c r="CZ1737" s="7"/>
      <c r="DA1737" s="7"/>
      <c r="DB1737" s="7"/>
    </row>
    <row r="1738" spans="22:106"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  <c r="AW1738" s="7"/>
      <c r="AX1738" s="7"/>
      <c r="AY1738" s="7"/>
      <c r="AZ1738" s="7"/>
      <c r="BA1738" s="7"/>
      <c r="BB1738" s="7"/>
      <c r="BC1738" s="7"/>
      <c r="BD1738" s="7"/>
      <c r="BE1738" s="7"/>
      <c r="BF1738" s="7"/>
      <c r="BG1738" s="7"/>
      <c r="BH1738" s="7"/>
      <c r="BI1738" s="7"/>
      <c r="BJ1738" s="7"/>
      <c r="BK1738" s="7"/>
      <c r="BL1738" s="7"/>
      <c r="BM1738" s="7"/>
      <c r="BN1738" s="7"/>
      <c r="BO1738" s="7"/>
      <c r="BP1738" s="7"/>
      <c r="BQ1738" s="7"/>
      <c r="BR1738" s="7"/>
      <c r="BS1738" s="7"/>
      <c r="BT1738" s="7"/>
      <c r="BU1738" s="7"/>
      <c r="BV1738" s="7"/>
      <c r="BW1738" s="7"/>
      <c r="BX1738" s="7"/>
      <c r="BY1738" s="7"/>
      <c r="BZ1738" s="7"/>
      <c r="CA1738" s="7"/>
      <c r="CB1738" s="7"/>
      <c r="CC1738" s="7"/>
      <c r="CD1738" s="7"/>
      <c r="CE1738" s="7"/>
      <c r="CF1738" s="7"/>
      <c r="CG1738" s="7"/>
      <c r="CH1738" s="7"/>
      <c r="CI1738" s="7"/>
      <c r="CJ1738" s="7"/>
      <c r="CK1738" s="7"/>
      <c r="CL1738" s="7"/>
      <c r="CM1738" s="7"/>
      <c r="CN1738" s="7"/>
      <c r="CO1738" s="7"/>
      <c r="CP1738" s="7"/>
      <c r="CQ1738" s="7"/>
      <c r="CR1738" s="7"/>
      <c r="CS1738" s="7"/>
      <c r="CT1738" s="7"/>
      <c r="CU1738" s="7"/>
      <c r="CV1738" s="7"/>
      <c r="CW1738" s="7"/>
      <c r="CX1738" s="7"/>
      <c r="CY1738" s="7"/>
      <c r="CZ1738" s="7"/>
      <c r="DA1738" s="7"/>
      <c r="DB1738" s="7"/>
    </row>
    <row r="1739" spans="22:106"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  <c r="AW1739" s="7"/>
      <c r="AX1739" s="7"/>
      <c r="AY1739" s="7"/>
      <c r="AZ1739" s="7"/>
      <c r="BA1739" s="7"/>
      <c r="BB1739" s="7"/>
      <c r="BC1739" s="7"/>
      <c r="BD1739" s="7"/>
      <c r="BE1739" s="7"/>
      <c r="BF1739" s="7"/>
      <c r="BG1739" s="7"/>
      <c r="BH1739" s="7"/>
      <c r="BI1739" s="7"/>
      <c r="BJ1739" s="7"/>
      <c r="BK1739" s="7"/>
      <c r="BL1739" s="7"/>
      <c r="BM1739" s="7"/>
      <c r="BN1739" s="7"/>
      <c r="BO1739" s="7"/>
      <c r="BP1739" s="7"/>
      <c r="BQ1739" s="7"/>
      <c r="BR1739" s="7"/>
      <c r="BS1739" s="7"/>
      <c r="BT1739" s="7"/>
      <c r="BU1739" s="7"/>
      <c r="BV1739" s="7"/>
      <c r="BW1739" s="7"/>
      <c r="BX1739" s="7"/>
      <c r="BY1739" s="7"/>
      <c r="BZ1739" s="7"/>
      <c r="CA1739" s="7"/>
      <c r="CB1739" s="7"/>
      <c r="CC1739" s="7"/>
      <c r="CD1739" s="7"/>
      <c r="CE1739" s="7"/>
      <c r="CF1739" s="7"/>
      <c r="CG1739" s="7"/>
      <c r="CH1739" s="7"/>
      <c r="CI1739" s="7"/>
      <c r="CJ1739" s="7"/>
      <c r="CK1739" s="7"/>
      <c r="CL1739" s="7"/>
      <c r="CM1739" s="7"/>
      <c r="CN1739" s="7"/>
      <c r="CO1739" s="7"/>
      <c r="CP1739" s="7"/>
      <c r="CQ1739" s="7"/>
      <c r="CR1739" s="7"/>
      <c r="CS1739" s="7"/>
      <c r="CT1739" s="7"/>
      <c r="CU1739" s="7"/>
      <c r="CV1739" s="7"/>
      <c r="CW1739" s="7"/>
      <c r="CX1739" s="7"/>
      <c r="CY1739" s="7"/>
      <c r="CZ1739" s="7"/>
      <c r="DA1739" s="7"/>
      <c r="DB1739" s="7"/>
    </row>
    <row r="1740" spans="22:106"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  <c r="AW1740" s="7"/>
      <c r="AX1740" s="7"/>
      <c r="AY1740" s="7"/>
      <c r="AZ1740" s="7"/>
      <c r="BA1740" s="7"/>
      <c r="BB1740" s="7"/>
      <c r="BC1740" s="7"/>
      <c r="BD1740" s="7"/>
      <c r="BE1740" s="7"/>
      <c r="BF1740" s="7"/>
      <c r="BG1740" s="7"/>
      <c r="BH1740" s="7"/>
      <c r="BI1740" s="7"/>
      <c r="BJ1740" s="7"/>
      <c r="BK1740" s="7"/>
      <c r="BL1740" s="7"/>
      <c r="BM1740" s="7"/>
      <c r="BN1740" s="7"/>
      <c r="BO1740" s="7"/>
      <c r="BP1740" s="7"/>
      <c r="BQ1740" s="7"/>
      <c r="BR1740" s="7"/>
      <c r="BS1740" s="7"/>
      <c r="BT1740" s="7"/>
      <c r="BU1740" s="7"/>
      <c r="BV1740" s="7"/>
      <c r="BW1740" s="7"/>
      <c r="BX1740" s="7"/>
      <c r="BY1740" s="7"/>
      <c r="BZ1740" s="7"/>
      <c r="CA1740" s="7"/>
      <c r="CB1740" s="7"/>
      <c r="CC1740" s="7"/>
      <c r="CD1740" s="7"/>
      <c r="CE1740" s="7"/>
      <c r="CF1740" s="7"/>
      <c r="CG1740" s="7"/>
      <c r="CH1740" s="7"/>
      <c r="CI1740" s="7"/>
      <c r="CJ1740" s="7"/>
      <c r="CK1740" s="7"/>
      <c r="CL1740" s="7"/>
      <c r="CM1740" s="7"/>
      <c r="CN1740" s="7"/>
      <c r="CO1740" s="7"/>
      <c r="CP1740" s="7"/>
      <c r="CQ1740" s="7"/>
      <c r="CR1740" s="7"/>
      <c r="CS1740" s="7"/>
      <c r="CT1740" s="7"/>
      <c r="CU1740" s="7"/>
      <c r="CV1740" s="7"/>
      <c r="CW1740" s="7"/>
      <c r="CX1740" s="7"/>
      <c r="CY1740" s="7"/>
      <c r="CZ1740" s="7"/>
      <c r="DA1740" s="7"/>
      <c r="DB1740" s="7"/>
    </row>
    <row r="1741" spans="22:106"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  <c r="AW1741" s="7"/>
      <c r="AX1741" s="7"/>
      <c r="AY1741" s="7"/>
      <c r="AZ1741" s="7"/>
      <c r="BA1741" s="7"/>
      <c r="BB1741" s="7"/>
      <c r="BC1741" s="7"/>
      <c r="BD1741" s="7"/>
      <c r="BE1741" s="7"/>
      <c r="BF1741" s="7"/>
      <c r="BG1741" s="7"/>
      <c r="BH1741" s="7"/>
      <c r="BI1741" s="7"/>
      <c r="BJ1741" s="7"/>
      <c r="BK1741" s="7"/>
      <c r="BL1741" s="7"/>
      <c r="BM1741" s="7"/>
      <c r="BN1741" s="7"/>
      <c r="BO1741" s="7"/>
      <c r="BP1741" s="7"/>
      <c r="BQ1741" s="7"/>
      <c r="BR1741" s="7"/>
      <c r="BS1741" s="7"/>
      <c r="BT1741" s="7"/>
      <c r="BU1741" s="7"/>
      <c r="BV1741" s="7"/>
      <c r="BW1741" s="7"/>
      <c r="BX1741" s="7"/>
      <c r="BY1741" s="7"/>
      <c r="BZ1741" s="7"/>
      <c r="CA1741" s="7"/>
      <c r="CB1741" s="7"/>
      <c r="CC1741" s="7"/>
      <c r="CD1741" s="7"/>
      <c r="CE1741" s="7"/>
      <c r="CF1741" s="7"/>
      <c r="CG1741" s="7"/>
      <c r="CH1741" s="7"/>
      <c r="CI1741" s="7"/>
      <c r="CJ1741" s="7"/>
      <c r="CK1741" s="7"/>
      <c r="CL1741" s="7"/>
      <c r="CM1741" s="7"/>
      <c r="CN1741" s="7"/>
      <c r="CO1741" s="7"/>
      <c r="CP1741" s="7"/>
      <c r="CQ1741" s="7"/>
      <c r="CR1741" s="7"/>
      <c r="CS1741" s="7"/>
      <c r="CT1741" s="7"/>
      <c r="CU1741" s="7"/>
      <c r="CV1741" s="7"/>
      <c r="CW1741" s="7"/>
      <c r="CX1741" s="7"/>
      <c r="CY1741" s="7"/>
      <c r="CZ1741" s="7"/>
      <c r="DA1741" s="7"/>
      <c r="DB1741" s="7"/>
    </row>
    <row r="1742" spans="22:106"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  <c r="AW1742" s="7"/>
      <c r="AX1742" s="7"/>
      <c r="AY1742" s="7"/>
      <c r="AZ1742" s="7"/>
      <c r="BA1742" s="7"/>
      <c r="BB1742" s="7"/>
      <c r="BC1742" s="7"/>
      <c r="BD1742" s="7"/>
      <c r="BE1742" s="7"/>
      <c r="BF1742" s="7"/>
      <c r="BG1742" s="7"/>
      <c r="BH1742" s="7"/>
      <c r="BI1742" s="7"/>
      <c r="BJ1742" s="7"/>
      <c r="BK1742" s="7"/>
      <c r="BL1742" s="7"/>
      <c r="BM1742" s="7"/>
      <c r="BN1742" s="7"/>
      <c r="BO1742" s="7"/>
      <c r="BP1742" s="7"/>
      <c r="BQ1742" s="7"/>
      <c r="BR1742" s="7"/>
      <c r="BS1742" s="7"/>
      <c r="BT1742" s="7"/>
      <c r="BU1742" s="7"/>
      <c r="BV1742" s="7"/>
      <c r="BW1742" s="7"/>
      <c r="BX1742" s="7"/>
      <c r="BY1742" s="7"/>
      <c r="BZ1742" s="7"/>
      <c r="CA1742" s="7"/>
      <c r="CB1742" s="7"/>
      <c r="CC1742" s="7"/>
      <c r="CD1742" s="7"/>
      <c r="CE1742" s="7"/>
      <c r="CF1742" s="7"/>
      <c r="CG1742" s="7"/>
      <c r="CH1742" s="7"/>
      <c r="CI1742" s="7"/>
      <c r="CJ1742" s="7"/>
      <c r="CK1742" s="7"/>
      <c r="CL1742" s="7"/>
      <c r="CM1742" s="7"/>
      <c r="CN1742" s="7"/>
      <c r="CO1742" s="7"/>
      <c r="CP1742" s="7"/>
      <c r="CQ1742" s="7"/>
      <c r="CR1742" s="7"/>
      <c r="CS1742" s="7"/>
      <c r="CT1742" s="7"/>
      <c r="CU1742" s="7"/>
      <c r="CV1742" s="7"/>
      <c r="CW1742" s="7"/>
      <c r="CX1742" s="7"/>
      <c r="CY1742" s="7"/>
      <c r="CZ1742" s="7"/>
      <c r="DA1742" s="7"/>
      <c r="DB1742" s="7"/>
    </row>
    <row r="1743" spans="22:106"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  <c r="AW1743" s="7"/>
      <c r="AX1743" s="7"/>
      <c r="AY1743" s="7"/>
      <c r="AZ1743" s="7"/>
      <c r="BA1743" s="7"/>
      <c r="BB1743" s="7"/>
      <c r="BC1743" s="7"/>
      <c r="BD1743" s="7"/>
      <c r="BE1743" s="7"/>
      <c r="BF1743" s="7"/>
      <c r="BG1743" s="7"/>
      <c r="BH1743" s="7"/>
      <c r="BI1743" s="7"/>
      <c r="BJ1743" s="7"/>
      <c r="BK1743" s="7"/>
      <c r="BL1743" s="7"/>
      <c r="BM1743" s="7"/>
      <c r="BN1743" s="7"/>
      <c r="BO1743" s="7"/>
      <c r="BP1743" s="7"/>
      <c r="BQ1743" s="7"/>
      <c r="BR1743" s="7"/>
      <c r="BS1743" s="7"/>
      <c r="BT1743" s="7"/>
      <c r="BU1743" s="7"/>
      <c r="BV1743" s="7"/>
      <c r="BW1743" s="7"/>
      <c r="BX1743" s="7"/>
      <c r="BY1743" s="7"/>
      <c r="BZ1743" s="7"/>
      <c r="CA1743" s="7"/>
      <c r="CB1743" s="7"/>
      <c r="CC1743" s="7"/>
      <c r="CD1743" s="7"/>
      <c r="CE1743" s="7"/>
      <c r="CF1743" s="7"/>
      <c r="CG1743" s="7"/>
      <c r="CH1743" s="7"/>
      <c r="CI1743" s="7"/>
      <c r="CJ1743" s="7"/>
      <c r="CK1743" s="7"/>
      <c r="CL1743" s="7"/>
      <c r="CM1743" s="7"/>
      <c r="CN1743" s="7"/>
      <c r="CO1743" s="7"/>
      <c r="CP1743" s="7"/>
      <c r="CQ1743" s="7"/>
      <c r="CR1743" s="7"/>
      <c r="CS1743" s="7"/>
      <c r="CT1743" s="7"/>
      <c r="CU1743" s="7"/>
      <c r="CV1743" s="7"/>
      <c r="CW1743" s="7"/>
      <c r="CX1743" s="7"/>
      <c r="CY1743" s="7"/>
      <c r="CZ1743" s="7"/>
      <c r="DA1743" s="7"/>
      <c r="DB1743" s="7"/>
    </row>
    <row r="1744" spans="22:106"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  <c r="AW1744" s="7"/>
      <c r="AX1744" s="7"/>
      <c r="AY1744" s="7"/>
      <c r="AZ1744" s="7"/>
      <c r="BA1744" s="7"/>
      <c r="BB1744" s="7"/>
      <c r="BC1744" s="7"/>
      <c r="BD1744" s="7"/>
      <c r="BE1744" s="7"/>
      <c r="BF1744" s="7"/>
      <c r="BG1744" s="7"/>
      <c r="BH1744" s="7"/>
      <c r="BI1744" s="7"/>
      <c r="BJ1744" s="7"/>
      <c r="BK1744" s="7"/>
      <c r="BL1744" s="7"/>
      <c r="BM1744" s="7"/>
      <c r="BN1744" s="7"/>
      <c r="BO1744" s="7"/>
      <c r="BP1744" s="7"/>
      <c r="BQ1744" s="7"/>
      <c r="BR1744" s="7"/>
      <c r="BS1744" s="7"/>
      <c r="BT1744" s="7"/>
      <c r="BU1744" s="7"/>
      <c r="BV1744" s="7"/>
      <c r="BW1744" s="7"/>
      <c r="BX1744" s="7"/>
      <c r="BY1744" s="7"/>
      <c r="BZ1744" s="7"/>
      <c r="CA1744" s="7"/>
      <c r="CB1744" s="7"/>
      <c r="CC1744" s="7"/>
      <c r="CD1744" s="7"/>
      <c r="CE1744" s="7"/>
      <c r="CF1744" s="7"/>
      <c r="CG1744" s="7"/>
      <c r="CH1744" s="7"/>
      <c r="CI1744" s="7"/>
      <c r="CJ1744" s="7"/>
      <c r="CK1744" s="7"/>
      <c r="CL1744" s="7"/>
      <c r="CM1744" s="7"/>
      <c r="CN1744" s="7"/>
      <c r="CO1744" s="7"/>
      <c r="CP1744" s="7"/>
      <c r="CQ1744" s="7"/>
      <c r="CR1744" s="7"/>
      <c r="CS1744" s="7"/>
      <c r="CT1744" s="7"/>
      <c r="CU1744" s="7"/>
      <c r="CV1744" s="7"/>
      <c r="CW1744" s="7"/>
      <c r="CX1744" s="7"/>
      <c r="CY1744" s="7"/>
      <c r="CZ1744" s="7"/>
      <c r="DA1744" s="7"/>
      <c r="DB1744" s="7"/>
    </row>
    <row r="1745" spans="22:106"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  <c r="AW1745" s="7"/>
      <c r="AX1745" s="7"/>
      <c r="AY1745" s="7"/>
      <c r="AZ1745" s="7"/>
      <c r="BA1745" s="7"/>
      <c r="BB1745" s="7"/>
      <c r="BC1745" s="7"/>
      <c r="BD1745" s="7"/>
      <c r="BE1745" s="7"/>
      <c r="BF1745" s="7"/>
      <c r="BG1745" s="7"/>
      <c r="BH1745" s="7"/>
      <c r="BI1745" s="7"/>
      <c r="BJ1745" s="7"/>
      <c r="BK1745" s="7"/>
      <c r="BL1745" s="7"/>
      <c r="BM1745" s="7"/>
      <c r="BN1745" s="7"/>
      <c r="BO1745" s="7"/>
      <c r="BP1745" s="7"/>
      <c r="BQ1745" s="7"/>
      <c r="BR1745" s="7"/>
      <c r="BS1745" s="7"/>
      <c r="BT1745" s="7"/>
      <c r="BU1745" s="7"/>
      <c r="BV1745" s="7"/>
      <c r="BW1745" s="7"/>
      <c r="BX1745" s="7"/>
      <c r="BY1745" s="7"/>
      <c r="BZ1745" s="7"/>
      <c r="CA1745" s="7"/>
      <c r="CB1745" s="7"/>
      <c r="CC1745" s="7"/>
      <c r="CD1745" s="7"/>
      <c r="CE1745" s="7"/>
      <c r="CF1745" s="7"/>
      <c r="CG1745" s="7"/>
      <c r="CH1745" s="7"/>
      <c r="CI1745" s="7"/>
      <c r="CJ1745" s="7"/>
      <c r="CK1745" s="7"/>
      <c r="CL1745" s="7"/>
      <c r="CM1745" s="7"/>
      <c r="CN1745" s="7"/>
      <c r="CO1745" s="7"/>
      <c r="CP1745" s="7"/>
      <c r="CQ1745" s="7"/>
      <c r="CR1745" s="7"/>
      <c r="CS1745" s="7"/>
      <c r="CT1745" s="7"/>
      <c r="CU1745" s="7"/>
      <c r="CV1745" s="7"/>
      <c r="CW1745" s="7"/>
      <c r="CX1745" s="7"/>
      <c r="CY1745" s="7"/>
      <c r="CZ1745" s="7"/>
      <c r="DA1745" s="7"/>
      <c r="DB1745" s="7"/>
    </row>
    <row r="1746" spans="22:106"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  <c r="AW1746" s="7"/>
      <c r="AX1746" s="7"/>
      <c r="AY1746" s="7"/>
      <c r="AZ1746" s="7"/>
      <c r="BA1746" s="7"/>
      <c r="BB1746" s="7"/>
      <c r="BC1746" s="7"/>
      <c r="BD1746" s="7"/>
      <c r="BE1746" s="7"/>
      <c r="BF1746" s="7"/>
      <c r="BG1746" s="7"/>
      <c r="BH1746" s="7"/>
      <c r="BI1746" s="7"/>
      <c r="BJ1746" s="7"/>
      <c r="BK1746" s="7"/>
      <c r="BL1746" s="7"/>
      <c r="BM1746" s="7"/>
      <c r="BN1746" s="7"/>
      <c r="BO1746" s="7"/>
      <c r="BP1746" s="7"/>
      <c r="BQ1746" s="7"/>
      <c r="BR1746" s="7"/>
      <c r="BS1746" s="7"/>
      <c r="BT1746" s="7"/>
      <c r="BU1746" s="7"/>
      <c r="BV1746" s="7"/>
      <c r="BW1746" s="7"/>
      <c r="BX1746" s="7"/>
      <c r="BY1746" s="7"/>
      <c r="BZ1746" s="7"/>
      <c r="CA1746" s="7"/>
      <c r="CB1746" s="7"/>
      <c r="CC1746" s="7"/>
      <c r="CD1746" s="7"/>
      <c r="CE1746" s="7"/>
      <c r="CF1746" s="7"/>
      <c r="CG1746" s="7"/>
      <c r="CH1746" s="7"/>
      <c r="CI1746" s="7"/>
      <c r="CJ1746" s="7"/>
      <c r="CK1746" s="7"/>
      <c r="CL1746" s="7"/>
      <c r="CM1746" s="7"/>
      <c r="CN1746" s="7"/>
      <c r="CO1746" s="7"/>
      <c r="CP1746" s="7"/>
      <c r="CQ1746" s="7"/>
      <c r="CR1746" s="7"/>
      <c r="CS1746" s="7"/>
      <c r="CT1746" s="7"/>
      <c r="CU1746" s="7"/>
      <c r="CV1746" s="7"/>
      <c r="CW1746" s="7"/>
      <c r="CX1746" s="7"/>
      <c r="CY1746" s="7"/>
      <c r="CZ1746" s="7"/>
      <c r="DA1746" s="7"/>
      <c r="DB1746" s="7"/>
    </row>
    <row r="1747" spans="22:106"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  <c r="AW1747" s="7"/>
      <c r="AX1747" s="7"/>
      <c r="AY1747" s="7"/>
      <c r="AZ1747" s="7"/>
      <c r="BA1747" s="7"/>
      <c r="BB1747" s="7"/>
      <c r="BC1747" s="7"/>
      <c r="BD1747" s="7"/>
      <c r="BE1747" s="7"/>
      <c r="BF1747" s="7"/>
      <c r="BG1747" s="7"/>
      <c r="BH1747" s="7"/>
      <c r="BI1747" s="7"/>
      <c r="BJ1747" s="7"/>
      <c r="BK1747" s="7"/>
      <c r="BL1747" s="7"/>
      <c r="BM1747" s="7"/>
      <c r="BN1747" s="7"/>
      <c r="BO1747" s="7"/>
      <c r="BP1747" s="7"/>
      <c r="BQ1747" s="7"/>
      <c r="BR1747" s="7"/>
      <c r="BS1747" s="7"/>
      <c r="BT1747" s="7"/>
      <c r="BU1747" s="7"/>
      <c r="BV1747" s="7"/>
      <c r="BW1747" s="7"/>
      <c r="BX1747" s="7"/>
      <c r="BY1747" s="7"/>
      <c r="BZ1747" s="7"/>
      <c r="CA1747" s="7"/>
      <c r="CB1747" s="7"/>
      <c r="CC1747" s="7"/>
      <c r="CD1747" s="7"/>
      <c r="CE1747" s="7"/>
      <c r="CF1747" s="7"/>
      <c r="CG1747" s="7"/>
      <c r="CH1747" s="7"/>
      <c r="CI1747" s="7"/>
      <c r="CJ1747" s="7"/>
      <c r="CK1747" s="7"/>
      <c r="CL1747" s="7"/>
      <c r="CM1747" s="7"/>
      <c r="CN1747" s="7"/>
      <c r="CO1747" s="7"/>
      <c r="CP1747" s="7"/>
      <c r="CQ1747" s="7"/>
      <c r="CR1747" s="7"/>
      <c r="CS1747" s="7"/>
      <c r="CT1747" s="7"/>
      <c r="CU1747" s="7"/>
      <c r="CV1747" s="7"/>
      <c r="CW1747" s="7"/>
      <c r="CX1747" s="7"/>
      <c r="CY1747" s="7"/>
      <c r="CZ1747" s="7"/>
      <c r="DA1747" s="7"/>
      <c r="DB1747" s="7"/>
    </row>
    <row r="1748" spans="22:106"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  <c r="AW1748" s="7"/>
      <c r="AX1748" s="7"/>
      <c r="AY1748" s="7"/>
      <c r="AZ1748" s="7"/>
      <c r="BA1748" s="7"/>
      <c r="BB1748" s="7"/>
      <c r="BC1748" s="7"/>
      <c r="BD1748" s="7"/>
      <c r="BE1748" s="7"/>
      <c r="BF1748" s="7"/>
      <c r="BG1748" s="7"/>
      <c r="BH1748" s="7"/>
      <c r="BI1748" s="7"/>
      <c r="BJ1748" s="7"/>
      <c r="BK1748" s="7"/>
      <c r="BL1748" s="7"/>
      <c r="BM1748" s="7"/>
      <c r="BN1748" s="7"/>
      <c r="BO1748" s="7"/>
      <c r="BP1748" s="7"/>
      <c r="BQ1748" s="7"/>
      <c r="BR1748" s="7"/>
      <c r="BS1748" s="7"/>
      <c r="BT1748" s="7"/>
      <c r="BU1748" s="7"/>
      <c r="BV1748" s="7"/>
      <c r="BW1748" s="7"/>
      <c r="BX1748" s="7"/>
      <c r="BY1748" s="7"/>
      <c r="BZ1748" s="7"/>
      <c r="CA1748" s="7"/>
      <c r="CB1748" s="7"/>
      <c r="CC1748" s="7"/>
      <c r="CD1748" s="7"/>
      <c r="CE1748" s="7"/>
      <c r="CF1748" s="7"/>
      <c r="CG1748" s="7"/>
      <c r="CH1748" s="7"/>
      <c r="CI1748" s="7"/>
      <c r="CJ1748" s="7"/>
      <c r="CK1748" s="7"/>
      <c r="CL1748" s="7"/>
      <c r="CM1748" s="7"/>
      <c r="CN1748" s="7"/>
      <c r="CO1748" s="7"/>
      <c r="CP1748" s="7"/>
      <c r="CQ1748" s="7"/>
      <c r="CR1748" s="7"/>
      <c r="CS1748" s="7"/>
      <c r="CT1748" s="7"/>
      <c r="CU1748" s="7"/>
      <c r="CV1748" s="7"/>
      <c r="CW1748" s="7"/>
      <c r="CX1748" s="7"/>
      <c r="CY1748" s="7"/>
      <c r="CZ1748" s="7"/>
      <c r="DA1748" s="7"/>
      <c r="DB1748" s="7"/>
    </row>
    <row r="1749" spans="22:106"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  <c r="AW1749" s="7"/>
      <c r="AX1749" s="7"/>
      <c r="AY1749" s="7"/>
      <c r="AZ1749" s="7"/>
      <c r="BA1749" s="7"/>
      <c r="BB1749" s="7"/>
      <c r="BC1749" s="7"/>
      <c r="BD1749" s="7"/>
      <c r="BE1749" s="7"/>
      <c r="BF1749" s="7"/>
      <c r="BG1749" s="7"/>
      <c r="BH1749" s="7"/>
      <c r="BI1749" s="7"/>
      <c r="BJ1749" s="7"/>
      <c r="BK1749" s="7"/>
      <c r="BL1749" s="7"/>
      <c r="BM1749" s="7"/>
      <c r="BN1749" s="7"/>
      <c r="BO1749" s="7"/>
      <c r="BP1749" s="7"/>
      <c r="BQ1749" s="7"/>
      <c r="BR1749" s="7"/>
      <c r="BS1749" s="7"/>
      <c r="BT1749" s="7"/>
      <c r="BU1749" s="7"/>
      <c r="BV1749" s="7"/>
      <c r="BW1749" s="7"/>
      <c r="BX1749" s="7"/>
      <c r="BY1749" s="7"/>
      <c r="BZ1749" s="7"/>
      <c r="CA1749" s="7"/>
      <c r="CB1749" s="7"/>
      <c r="CC1749" s="7"/>
      <c r="CD1749" s="7"/>
      <c r="CE1749" s="7"/>
      <c r="CF1749" s="7"/>
      <c r="CG1749" s="7"/>
      <c r="CH1749" s="7"/>
      <c r="CI1749" s="7"/>
      <c r="CJ1749" s="7"/>
      <c r="CK1749" s="7"/>
      <c r="CL1749" s="7"/>
      <c r="CM1749" s="7"/>
      <c r="CN1749" s="7"/>
      <c r="CO1749" s="7"/>
      <c r="CP1749" s="7"/>
      <c r="CQ1749" s="7"/>
      <c r="CR1749" s="7"/>
      <c r="CS1749" s="7"/>
      <c r="CT1749" s="7"/>
      <c r="CU1749" s="7"/>
      <c r="CV1749" s="7"/>
      <c r="CW1749" s="7"/>
      <c r="CX1749" s="7"/>
      <c r="CY1749" s="7"/>
      <c r="CZ1749" s="7"/>
      <c r="DA1749" s="7"/>
      <c r="DB1749" s="7"/>
    </row>
    <row r="1750" spans="22:106"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  <c r="AW1750" s="7"/>
      <c r="AX1750" s="7"/>
      <c r="AY1750" s="7"/>
      <c r="AZ1750" s="7"/>
      <c r="BA1750" s="7"/>
      <c r="BB1750" s="7"/>
      <c r="BC1750" s="7"/>
      <c r="BD1750" s="7"/>
      <c r="BE1750" s="7"/>
      <c r="BF1750" s="7"/>
      <c r="BG1750" s="7"/>
      <c r="BH1750" s="7"/>
      <c r="BI1750" s="7"/>
      <c r="BJ1750" s="7"/>
      <c r="BK1750" s="7"/>
      <c r="BL1750" s="7"/>
      <c r="BM1750" s="7"/>
      <c r="BN1750" s="7"/>
      <c r="BO1750" s="7"/>
      <c r="BP1750" s="7"/>
      <c r="BQ1750" s="7"/>
      <c r="BR1750" s="7"/>
      <c r="BS1750" s="7"/>
      <c r="BT1750" s="7"/>
      <c r="BU1750" s="7"/>
      <c r="BV1750" s="7"/>
      <c r="BW1750" s="7"/>
      <c r="BX1750" s="7"/>
      <c r="BY1750" s="7"/>
      <c r="BZ1750" s="7"/>
      <c r="CA1750" s="7"/>
      <c r="CB1750" s="7"/>
      <c r="CC1750" s="7"/>
      <c r="CD1750" s="7"/>
      <c r="CE1750" s="7"/>
      <c r="CF1750" s="7"/>
      <c r="CG1750" s="7"/>
      <c r="CH1750" s="7"/>
      <c r="CI1750" s="7"/>
      <c r="CJ1750" s="7"/>
      <c r="CK1750" s="7"/>
      <c r="CL1750" s="7"/>
      <c r="CM1750" s="7"/>
      <c r="CN1750" s="7"/>
      <c r="CO1750" s="7"/>
      <c r="CP1750" s="7"/>
      <c r="CQ1750" s="7"/>
      <c r="CR1750" s="7"/>
      <c r="CS1750" s="7"/>
      <c r="CT1750" s="7"/>
      <c r="CU1750" s="7"/>
      <c r="CV1750" s="7"/>
      <c r="CW1750" s="7"/>
      <c r="CX1750" s="7"/>
      <c r="CY1750" s="7"/>
      <c r="CZ1750" s="7"/>
      <c r="DA1750" s="7"/>
      <c r="DB1750" s="7"/>
    </row>
    <row r="1751" spans="22:106"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  <c r="AW1751" s="7"/>
      <c r="AX1751" s="7"/>
      <c r="AY1751" s="7"/>
      <c r="AZ1751" s="7"/>
      <c r="BA1751" s="7"/>
      <c r="BB1751" s="7"/>
      <c r="BC1751" s="7"/>
      <c r="BD1751" s="7"/>
      <c r="BE1751" s="7"/>
      <c r="BF1751" s="7"/>
      <c r="BG1751" s="7"/>
      <c r="BH1751" s="7"/>
      <c r="BI1751" s="7"/>
      <c r="BJ1751" s="7"/>
      <c r="BK1751" s="7"/>
      <c r="BL1751" s="7"/>
      <c r="BM1751" s="7"/>
      <c r="BN1751" s="7"/>
      <c r="BO1751" s="7"/>
      <c r="BP1751" s="7"/>
      <c r="BQ1751" s="7"/>
      <c r="BR1751" s="7"/>
      <c r="BS1751" s="7"/>
      <c r="BT1751" s="7"/>
      <c r="BU1751" s="7"/>
      <c r="BV1751" s="7"/>
      <c r="BW1751" s="7"/>
      <c r="BX1751" s="7"/>
      <c r="BY1751" s="7"/>
      <c r="BZ1751" s="7"/>
      <c r="CA1751" s="7"/>
      <c r="CB1751" s="7"/>
      <c r="CC1751" s="7"/>
      <c r="CD1751" s="7"/>
      <c r="CE1751" s="7"/>
      <c r="CF1751" s="7"/>
      <c r="CG1751" s="7"/>
      <c r="CH1751" s="7"/>
      <c r="CI1751" s="7"/>
      <c r="CJ1751" s="7"/>
      <c r="CK1751" s="7"/>
      <c r="CL1751" s="7"/>
      <c r="CM1751" s="7"/>
      <c r="CN1751" s="7"/>
      <c r="CO1751" s="7"/>
      <c r="CP1751" s="7"/>
      <c r="CQ1751" s="7"/>
      <c r="CR1751" s="7"/>
      <c r="CS1751" s="7"/>
      <c r="CT1751" s="7"/>
      <c r="CU1751" s="7"/>
      <c r="CV1751" s="7"/>
      <c r="CW1751" s="7"/>
      <c r="CX1751" s="7"/>
      <c r="CY1751" s="7"/>
      <c r="CZ1751" s="7"/>
      <c r="DA1751" s="7"/>
      <c r="DB1751" s="7"/>
    </row>
    <row r="1752" spans="22:106"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  <c r="AW1752" s="7"/>
      <c r="AX1752" s="7"/>
      <c r="AY1752" s="7"/>
      <c r="AZ1752" s="7"/>
      <c r="BA1752" s="7"/>
      <c r="BB1752" s="7"/>
      <c r="BC1752" s="7"/>
      <c r="BD1752" s="7"/>
      <c r="BE1752" s="7"/>
      <c r="BF1752" s="7"/>
      <c r="BG1752" s="7"/>
      <c r="BH1752" s="7"/>
      <c r="BI1752" s="7"/>
      <c r="BJ1752" s="7"/>
      <c r="BK1752" s="7"/>
      <c r="BL1752" s="7"/>
      <c r="BM1752" s="7"/>
      <c r="BN1752" s="7"/>
      <c r="BO1752" s="7"/>
      <c r="BP1752" s="7"/>
      <c r="BQ1752" s="7"/>
      <c r="BR1752" s="7"/>
      <c r="BS1752" s="7"/>
      <c r="BT1752" s="7"/>
      <c r="BU1752" s="7"/>
      <c r="BV1752" s="7"/>
      <c r="BW1752" s="7"/>
      <c r="BX1752" s="7"/>
      <c r="BY1752" s="7"/>
      <c r="BZ1752" s="7"/>
      <c r="CA1752" s="7"/>
      <c r="CB1752" s="7"/>
      <c r="CC1752" s="7"/>
      <c r="CD1752" s="7"/>
      <c r="CE1752" s="7"/>
      <c r="CF1752" s="7"/>
      <c r="CG1752" s="7"/>
      <c r="CH1752" s="7"/>
      <c r="CI1752" s="7"/>
      <c r="CJ1752" s="7"/>
      <c r="CK1752" s="7"/>
      <c r="CL1752" s="7"/>
      <c r="CM1752" s="7"/>
      <c r="CN1752" s="7"/>
      <c r="CO1752" s="7"/>
      <c r="CP1752" s="7"/>
      <c r="CQ1752" s="7"/>
      <c r="CR1752" s="7"/>
      <c r="CS1752" s="7"/>
      <c r="CT1752" s="7"/>
      <c r="CU1752" s="7"/>
      <c r="CV1752" s="7"/>
      <c r="CW1752" s="7"/>
      <c r="CX1752" s="7"/>
      <c r="CY1752" s="7"/>
      <c r="CZ1752" s="7"/>
      <c r="DA1752" s="7"/>
      <c r="DB1752" s="7"/>
    </row>
    <row r="1753" spans="22:106"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  <c r="AW1753" s="7"/>
      <c r="AX1753" s="7"/>
      <c r="AY1753" s="7"/>
      <c r="AZ1753" s="7"/>
      <c r="BA1753" s="7"/>
      <c r="BB1753" s="7"/>
      <c r="BC1753" s="7"/>
      <c r="BD1753" s="7"/>
      <c r="BE1753" s="7"/>
      <c r="BF1753" s="7"/>
      <c r="BG1753" s="7"/>
      <c r="BH1753" s="7"/>
      <c r="BI1753" s="7"/>
      <c r="BJ1753" s="7"/>
      <c r="BK1753" s="7"/>
      <c r="BL1753" s="7"/>
      <c r="BM1753" s="7"/>
      <c r="BN1753" s="7"/>
      <c r="BO1753" s="7"/>
      <c r="BP1753" s="7"/>
      <c r="BQ1753" s="7"/>
      <c r="BR1753" s="7"/>
      <c r="BS1753" s="7"/>
      <c r="BT1753" s="7"/>
      <c r="BU1753" s="7"/>
      <c r="BV1753" s="7"/>
      <c r="BW1753" s="7"/>
      <c r="BX1753" s="7"/>
      <c r="BY1753" s="7"/>
      <c r="BZ1753" s="7"/>
      <c r="CA1753" s="7"/>
      <c r="CB1753" s="7"/>
      <c r="CC1753" s="7"/>
      <c r="CD1753" s="7"/>
      <c r="CE1753" s="7"/>
      <c r="CF1753" s="7"/>
      <c r="CG1753" s="7"/>
      <c r="CH1753" s="7"/>
      <c r="CI1753" s="7"/>
      <c r="CJ1753" s="7"/>
      <c r="CK1753" s="7"/>
      <c r="CL1753" s="7"/>
      <c r="CM1753" s="7"/>
      <c r="CN1753" s="7"/>
      <c r="CO1753" s="7"/>
      <c r="CP1753" s="7"/>
      <c r="CQ1753" s="7"/>
      <c r="CR1753" s="7"/>
      <c r="CS1753" s="7"/>
      <c r="CT1753" s="7"/>
      <c r="CU1753" s="7"/>
      <c r="CV1753" s="7"/>
      <c r="CW1753" s="7"/>
      <c r="CX1753" s="7"/>
      <c r="CY1753" s="7"/>
      <c r="CZ1753" s="7"/>
      <c r="DA1753" s="7"/>
      <c r="DB1753" s="7"/>
    </row>
    <row r="1754" spans="22:106"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  <c r="AW1754" s="7"/>
      <c r="AX1754" s="7"/>
      <c r="AY1754" s="7"/>
      <c r="AZ1754" s="7"/>
      <c r="BA1754" s="7"/>
      <c r="BB1754" s="7"/>
      <c r="BC1754" s="7"/>
      <c r="BD1754" s="7"/>
      <c r="BE1754" s="7"/>
      <c r="BF1754" s="7"/>
      <c r="BG1754" s="7"/>
      <c r="BH1754" s="7"/>
      <c r="BI1754" s="7"/>
      <c r="BJ1754" s="7"/>
      <c r="BK1754" s="7"/>
      <c r="BL1754" s="7"/>
      <c r="BM1754" s="7"/>
      <c r="BN1754" s="7"/>
      <c r="BO1754" s="7"/>
      <c r="BP1754" s="7"/>
      <c r="BQ1754" s="7"/>
      <c r="BR1754" s="7"/>
      <c r="BS1754" s="7"/>
      <c r="BT1754" s="7"/>
      <c r="BU1754" s="7"/>
      <c r="BV1754" s="7"/>
      <c r="BW1754" s="7"/>
      <c r="BX1754" s="7"/>
      <c r="BY1754" s="7"/>
      <c r="BZ1754" s="7"/>
      <c r="CA1754" s="7"/>
      <c r="CB1754" s="7"/>
      <c r="CC1754" s="7"/>
      <c r="CD1754" s="7"/>
      <c r="CE1754" s="7"/>
      <c r="CF1754" s="7"/>
      <c r="CG1754" s="7"/>
      <c r="CH1754" s="7"/>
      <c r="CI1754" s="7"/>
      <c r="CJ1754" s="7"/>
      <c r="CK1754" s="7"/>
      <c r="CL1754" s="7"/>
      <c r="CM1754" s="7"/>
      <c r="CN1754" s="7"/>
      <c r="CO1754" s="7"/>
      <c r="CP1754" s="7"/>
      <c r="CQ1754" s="7"/>
      <c r="CR1754" s="7"/>
      <c r="CS1754" s="7"/>
      <c r="CT1754" s="7"/>
      <c r="CU1754" s="7"/>
      <c r="CV1754" s="7"/>
      <c r="CW1754" s="7"/>
      <c r="CX1754" s="7"/>
      <c r="CY1754" s="7"/>
      <c r="CZ1754" s="7"/>
      <c r="DA1754" s="7"/>
      <c r="DB1754" s="7"/>
    </row>
    <row r="1755" spans="22:106"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  <c r="AW1755" s="7"/>
      <c r="AX1755" s="7"/>
      <c r="AY1755" s="7"/>
      <c r="AZ1755" s="7"/>
      <c r="BA1755" s="7"/>
      <c r="BB1755" s="7"/>
      <c r="BC1755" s="7"/>
      <c r="BD1755" s="7"/>
      <c r="BE1755" s="7"/>
      <c r="BF1755" s="7"/>
      <c r="BG1755" s="7"/>
      <c r="BH1755" s="7"/>
      <c r="BI1755" s="7"/>
      <c r="BJ1755" s="7"/>
      <c r="BK1755" s="7"/>
      <c r="BL1755" s="7"/>
      <c r="BM1755" s="7"/>
      <c r="BN1755" s="7"/>
      <c r="BO1755" s="7"/>
      <c r="BP1755" s="7"/>
      <c r="BQ1755" s="7"/>
      <c r="BR1755" s="7"/>
      <c r="BS1755" s="7"/>
      <c r="BT1755" s="7"/>
      <c r="BU1755" s="7"/>
      <c r="BV1755" s="7"/>
      <c r="BW1755" s="7"/>
      <c r="BX1755" s="7"/>
      <c r="BY1755" s="7"/>
      <c r="BZ1755" s="7"/>
      <c r="CA1755" s="7"/>
      <c r="CB1755" s="7"/>
      <c r="CC1755" s="7"/>
      <c r="CD1755" s="7"/>
      <c r="CE1755" s="7"/>
      <c r="CF1755" s="7"/>
      <c r="CG1755" s="7"/>
      <c r="CH1755" s="7"/>
      <c r="CI1755" s="7"/>
      <c r="CJ1755" s="7"/>
      <c r="CK1755" s="7"/>
      <c r="CL1755" s="7"/>
      <c r="CM1755" s="7"/>
      <c r="CN1755" s="7"/>
      <c r="CO1755" s="7"/>
      <c r="CP1755" s="7"/>
      <c r="CQ1755" s="7"/>
      <c r="CR1755" s="7"/>
      <c r="CS1755" s="7"/>
      <c r="CT1755" s="7"/>
      <c r="CU1755" s="7"/>
      <c r="CV1755" s="7"/>
      <c r="CW1755" s="7"/>
      <c r="CX1755" s="7"/>
      <c r="CY1755" s="7"/>
      <c r="CZ1755" s="7"/>
      <c r="DA1755" s="7"/>
      <c r="DB1755" s="7"/>
    </row>
    <row r="1756" spans="22:106"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  <c r="AW1756" s="7"/>
      <c r="AX1756" s="7"/>
      <c r="AY1756" s="7"/>
      <c r="AZ1756" s="7"/>
      <c r="BA1756" s="7"/>
      <c r="BB1756" s="7"/>
      <c r="BC1756" s="7"/>
      <c r="BD1756" s="7"/>
      <c r="BE1756" s="7"/>
      <c r="BF1756" s="7"/>
      <c r="BG1756" s="7"/>
      <c r="BH1756" s="7"/>
      <c r="BI1756" s="7"/>
      <c r="BJ1756" s="7"/>
      <c r="BK1756" s="7"/>
      <c r="BL1756" s="7"/>
      <c r="BM1756" s="7"/>
      <c r="BN1756" s="7"/>
      <c r="BO1756" s="7"/>
      <c r="BP1756" s="7"/>
      <c r="BQ1756" s="7"/>
      <c r="BR1756" s="7"/>
      <c r="BS1756" s="7"/>
      <c r="BT1756" s="7"/>
      <c r="BU1756" s="7"/>
      <c r="BV1756" s="7"/>
      <c r="BW1756" s="7"/>
      <c r="BX1756" s="7"/>
      <c r="BY1756" s="7"/>
      <c r="BZ1756" s="7"/>
      <c r="CA1756" s="7"/>
      <c r="CB1756" s="7"/>
      <c r="CC1756" s="7"/>
      <c r="CD1756" s="7"/>
      <c r="CE1756" s="7"/>
      <c r="CF1756" s="7"/>
      <c r="CG1756" s="7"/>
      <c r="CH1756" s="7"/>
      <c r="CI1756" s="7"/>
      <c r="CJ1756" s="7"/>
      <c r="CK1756" s="7"/>
      <c r="CL1756" s="7"/>
      <c r="CM1756" s="7"/>
      <c r="CN1756" s="7"/>
      <c r="CO1756" s="7"/>
      <c r="CP1756" s="7"/>
      <c r="CQ1756" s="7"/>
      <c r="CR1756" s="7"/>
      <c r="CS1756" s="7"/>
      <c r="CT1756" s="7"/>
      <c r="CU1756" s="7"/>
      <c r="CV1756" s="7"/>
      <c r="CW1756" s="7"/>
      <c r="CX1756" s="7"/>
      <c r="CY1756" s="7"/>
      <c r="CZ1756" s="7"/>
      <c r="DA1756" s="7"/>
      <c r="DB1756" s="7"/>
    </row>
    <row r="1757" spans="22:106"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  <c r="AW1757" s="7"/>
      <c r="AX1757" s="7"/>
      <c r="AY1757" s="7"/>
      <c r="AZ1757" s="7"/>
      <c r="BA1757" s="7"/>
      <c r="BB1757" s="7"/>
      <c r="BC1757" s="7"/>
      <c r="BD1757" s="7"/>
      <c r="BE1757" s="7"/>
      <c r="BF1757" s="7"/>
      <c r="BG1757" s="7"/>
      <c r="BH1757" s="7"/>
      <c r="BI1757" s="7"/>
      <c r="BJ1757" s="7"/>
      <c r="BK1757" s="7"/>
      <c r="BL1757" s="7"/>
      <c r="BM1757" s="7"/>
      <c r="BN1757" s="7"/>
      <c r="BO1757" s="7"/>
      <c r="BP1757" s="7"/>
      <c r="BQ1757" s="7"/>
      <c r="BR1757" s="7"/>
      <c r="BS1757" s="7"/>
      <c r="BT1757" s="7"/>
      <c r="BU1757" s="7"/>
      <c r="BV1757" s="7"/>
      <c r="BW1757" s="7"/>
      <c r="BX1757" s="7"/>
      <c r="BY1757" s="7"/>
      <c r="BZ1757" s="7"/>
      <c r="CA1757" s="7"/>
      <c r="CB1757" s="7"/>
      <c r="CC1757" s="7"/>
      <c r="CD1757" s="7"/>
      <c r="CE1757" s="7"/>
      <c r="CF1757" s="7"/>
      <c r="CG1757" s="7"/>
      <c r="CH1757" s="7"/>
      <c r="CI1757" s="7"/>
      <c r="CJ1757" s="7"/>
      <c r="CK1757" s="7"/>
      <c r="CL1757" s="7"/>
      <c r="CM1757" s="7"/>
      <c r="CN1757" s="7"/>
      <c r="CO1757" s="7"/>
      <c r="CP1757" s="7"/>
      <c r="CQ1757" s="7"/>
      <c r="CR1757" s="7"/>
      <c r="CS1757" s="7"/>
      <c r="CT1757" s="7"/>
      <c r="CU1757" s="7"/>
      <c r="CV1757" s="7"/>
      <c r="CW1757" s="7"/>
      <c r="CX1757" s="7"/>
      <c r="CY1757" s="7"/>
      <c r="CZ1757" s="7"/>
      <c r="DA1757" s="7"/>
      <c r="DB1757" s="7"/>
    </row>
    <row r="1758" spans="22:106"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  <c r="AW1758" s="7"/>
      <c r="AX1758" s="7"/>
      <c r="AY1758" s="7"/>
      <c r="AZ1758" s="7"/>
      <c r="BA1758" s="7"/>
      <c r="BB1758" s="7"/>
      <c r="BC1758" s="7"/>
      <c r="BD1758" s="7"/>
      <c r="BE1758" s="7"/>
      <c r="BF1758" s="7"/>
      <c r="BG1758" s="7"/>
      <c r="BH1758" s="7"/>
      <c r="BI1758" s="7"/>
      <c r="BJ1758" s="7"/>
      <c r="BK1758" s="7"/>
      <c r="BL1758" s="7"/>
      <c r="BM1758" s="7"/>
      <c r="BN1758" s="7"/>
      <c r="BO1758" s="7"/>
      <c r="BP1758" s="7"/>
      <c r="BQ1758" s="7"/>
      <c r="BR1758" s="7"/>
      <c r="BS1758" s="7"/>
      <c r="BT1758" s="7"/>
      <c r="BU1758" s="7"/>
      <c r="BV1758" s="7"/>
      <c r="BW1758" s="7"/>
      <c r="BX1758" s="7"/>
      <c r="BY1758" s="7"/>
      <c r="BZ1758" s="7"/>
      <c r="CA1758" s="7"/>
      <c r="CB1758" s="7"/>
      <c r="CC1758" s="7"/>
      <c r="CD1758" s="7"/>
      <c r="CE1758" s="7"/>
      <c r="CF1758" s="7"/>
      <c r="CG1758" s="7"/>
      <c r="CH1758" s="7"/>
      <c r="CI1758" s="7"/>
      <c r="CJ1758" s="7"/>
      <c r="CK1758" s="7"/>
      <c r="CL1758" s="7"/>
      <c r="CM1758" s="7"/>
      <c r="CN1758" s="7"/>
      <c r="CO1758" s="7"/>
      <c r="CP1758" s="7"/>
      <c r="CQ1758" s="7"/>
      <c r="CR1758" s="7"/>
      <c r="CS1758" s="7"/>
      <c r="CT1758" s="7"/>
      <c r="CU1758" s="7"/>
      <c r="CV1758" s="7"/>
      <c r="CW1758" s="7"/>
      <c r="CX1758" s="7"/>
      <c r="CY1758" s="7"/>
      <c r="CZ1758" s="7"/>
      <c r="DA1758" s="7"/>
      <c r="DB1758" s="7"/>
    </row>
    <row r="1759" spans="22:106"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  <c r="AW1759" s="7"/>
      <c r="AX1759" s="7"/>
      <c r="AY1759" s="7"/>
      <c r="AZ1759" s="7"/>
      <c r="BA1759" s="7"/>
      <c r="BB1759" s="7"/>
      <c r="BC1759" s="7"/>
      <c r="BD1759" s="7"/>
      <c r="BE1759" s="7"/>
      <c r="BF1759" s="7"/>
      <c r="BG1759" s="7"/>
      <c r="BH1759" s="7"/>
      <c r="BI1759" s="7"/>
      <c r="BJ1759" s="7"/>
      <c r="BK1759" s="7"/>
      <c r="BL1759" s="7"/>
      <c r="BM1759" s="7"/>
      <c r="BN1759" s="7"/>
      <c r="BO1759" s="7"/>
      <c r="BP1759" s="7"/>
      <c r="BQ1759" s="7"/>
      <c r="BR1759" s="7"/>
      <c r="BS1759" s="7"/>
      <c r="BT1759" s="7"/>
      <c r="BU1759" s="7"/>
      <c r="BV1759" s="7"/>
      <c r="BW1759" s="7"/>
      <c r="BX1759" s="7"/>
      <c r="BY1759" s="7"/>
      <c r="BZ1759" s="7"/>
      <c r="CA1759" s="7"/>
      <c r="CB1759" s="7"/>
      <c r="CC1759" s="7"/>
      <c r="CD1759" s="7"/>
      <c r="CE1759" s="7"/>
      <c r="CF1759" s="7"/>
      <c r="CG1759" s="7"/>
      <c r="CH1759" s="7"/>
      <c r="CI1759" s="7"/>
      <c r="CJ1759" s="7"/>
      <c r="CK1759" s="7"/>
      <c r="CL1759" s="7"/>
      <c r="CM1759" s="7"/>
      <c r="CN1759" s="7"/>
      <c r="CO1759" s="7"/>
      <c r="CP1759" s="7"/>
      <c r="CQ1759" s="7"/>
      <c r="CR1759" s="7"/>
      <c r="CS1759" s="7"/>
      <c r="CT1759" s="7"/>
      <c r="CU1759" s="7"/>
      <c r="CV1759" s="7"/>
      <c r="CW1759" s="7"/>
      <c r="CX1759" s="7"/>
      <c r="CY1759" s="7"/>
      <c r="CZ1759" s="7"/>
      <c r="DA1759" s="7"/>
      <c r="DB1759" s="7"/>
    </row>
    <row r="1760" spans="22:106"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  <c r="AW1760" s="7"/>
      <c r="AX1760" s="7"/>
      <c r="AY1760" s="7"/>
      <c r="AZ1760" s="7"/>
      <c r="BA1760" s="7"/>
      <c r="BB1760" s="7"/>
      <c r="BC1760" s="7"/>
      <c r="BD1760" s="7"/>
      <c r="BE1760" s="7"/>
      <c r="BF1760" s="7"/>
      <c r="BG1760" s="7"/>
      <c r="BH1760" s="7"/>
      <c r="BI1760" s="7"/>
      <c r="BJ1760" s="7"/>
      <c r="BK1760" s="7"/>
      <c r="BL1760" s="7"/>
      <c r="BM1760" s="7"/>
      <c r="BN1760" s="7"/>
      <c r="BO1760" s="7"/>
      <c r="BP1760" s="7"/>
      <c r="BQ1760" s="7"/>
      <c r="BR1760" s="7"/>
      <c r="BS1760" s="7"/>
      <c r="BT1760" s="7"/>
      <c r="BU1760" s="7"/>
      <c r="BV1760" s="7"/>
      <c r="BW1760" s="7"/>
      <c r="BX1760" s="7"/>
      <c r="BY1760" s="7"/>
      <c r="BZ1760" s="7"/>
      <c r="CA1760" s="7"/>
      <c r="CB1760" s="7"/>
      <c r="CC1760" s="7"/>
      <c r="CD1760" s="7"/>
      <c r="CE1760" s="7"/>
      <c r="CF1760" s="7"/>
      <c r="CG1760" s="7"/>
      <c r="CH1760" s="7"/>
      <c r="CI1760" s="7"/>
      <c r="CJ1760" s="7"/>
      <c r="CK1760" s="7"/>
      <c r="CL1760" s="7"/>
      <c r="CM1760" s="7"/>
      <c r="CN1760" s="7"/>
      <c r="CO1760" s="7"/>
      <c r="CP1760" s="7"/>
      <c r="CQ1760" s="7"/>
      <c r="CR1760" s="7"/>
      <c r="CS1760" s="7"/>
      <c r="CT1760" s="7"/>
      <c r="CU1760" s="7"/>
      <c r="CV1760" s="7"/>
      <c r="CW1760" s="7"/>
      <c r="CX1760" s="7"/>
      <c r="CY1760" s="7"/>
      <c r="CZ1760" s="7"/>
      <c r="DA1760" s="7"/>
      <c r="DB1760" s="7"/>
    </row>
    <row r="1761" spans="22:106"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  <c r="AW1761" s="7"/>
      <c r="AX1761" s="7"/>
      <c r="AY1761" s="7"/>
      <c r="AZ1761" s="7"/>
      <c r="BA1761" s="7"/>
      <c r="BB1761" s="7"/>
      <c r="BC1761" s="7"/>
      <c r="BD1761" s="7"/>
      <c r="BE1761" s="7"/>
      <c r="BF1761" s="7"/>
      <c r="BG1761" s="7"/>
      <c r="BH1761" s="7"/>
      <c r="BI1761" s="7"/>
      <c r="BJ1761" s="7"/>
      <c r="BK1761" s="7"/>
      <c r="BL1761" s="7"/>
      <c r="BM1761" s="7"/>
      <c r="BN1761" s="7"/>
      <c r="BO1761" s="7"/>
      <c r="BP1761" s="7"/>
      <c r="BQ1761" s="7"/>
      <c r="BR1761" s="7"/>
      <c r="BS1761" s="7"/>
      <c r="BT1761" s="7"/>
      <c r="BU1761" s="7"/>
      <c r="BV1761" s="7"/>
      <c r="BW1761" s="7"/>
      <c r="BX1761" s="7"/>
      <c r="BY1761" s="7"/>
      <c r="BZ1761" s="7"/>
      <c r="CA1761" s="7"/>
      <c r="CB1761" s="7"/>
      <c r="CC1761" s="7"/>
      <c r="CD1761" s="7"/>
      <c r="CE1761" s="7"/>
      <c r="CF1761" s="7"/>
      <c r="CG1761" s="7"/>
      <c r="CH1761" s="7"/>
      <c r="CI1761" s="7"/>
      <c r="CJ1761" s="7"/>
      <c r="CK1761" s="7"/>
      <c r="CL1761" s="7"/>
      <c r="CM1761" s="7"/>
      <c r="CN1761" s="7"/>
      <c r="CO1761" s="7"/>
      <c r="CP1761" s="7"/>
      <c r="CQ1761" s="7"/>
      <c r="CR1761" s="7"/>
      <c r="CS1761" s="7"/>
      <c r="CT1761" s="7"/>
      <c r="CU1761" s="7"/>
      <c r="CV1761" s="7"/>
      <c r="CW1761" s="7"/>
      <c r="CX1761" s="7"/>
      <c r="CY1761" s="7"/>
      <c r="CZ1761" s="7"/>
      <c r="DA1761" s="7"/>
      <c r="DB1761" s="7"/>
    </row>
    <row r="1762" spans="22:106"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  <c r="AW1762" s="7"/>
      <c r="AX1762" s="7"/>
      <c r="AY1762" s="7"/>
      <c r="AZ1762" s="7"/>
      <c r="BA1762" s="7"/>
      <c r="BB1762" s="7"/>
      <c r="BC1762" s="7"/>
      <c r="BD1762" s="7"/>
      <c r="BE1762" s="7"/>
      <c r="BF1762" s="7"/>
      <c r="BG1762" s="7"/>
      <c r="BH1762" s="7"/>
      <c r="BI1762" s="7"/>
      <c r="BJ1762" s="7"/>
      <c r="BK1762" s="7"/>
      <c r="BL1762" s="7"/>
      <c r="BM1762" s="7"/>
      <c r="BN1762" s="7"/>
      <c r="BO1762" s="7"/>
      <c r="BP1762" s="7"/>
      <c r="BQ1762" s="7"/>
      <c r="BR1762" s="7"/>
      <c r="BS1762" s="7"/>
      <c r="BT1762" s="7"/>
      <c r="BU1762" s="7"/>
      <c r="BV1762" s="7"/>
      <c r="BW1762" s="7"/>
      <c r="BX1762" s="7"/>
      <c r="BY1762" s="7"/>
      <c r="BZ1762" s="7"/>
      <c r="CA1762" s="7"/>
      <c r="CB1762" s="7"/>
      <c r="CC1762" s="7"/>
      <c r="CD1762" s="7"/>
      <c r="CE1762" s="7"/>
      <c r="CF1762" s="7"/>
      <c r="CG1762" s="7"/>
      <c r="CH1762" s="7"/>
      <c r="CI1762" s="7"/>
      <c r="CJ1762" s="7"/>
      <c r="CK1762" s="7"/>
      <c r="CL1762" s="7"/>
      <c r="CM1762" s="7"/>
      <c r="CN1762" s="7"/>
      <c r="CO1762" s="7"/>
      <c r="CP1762" s="7"/>
      <c r="CQ1762" s="7"/>
      <c r="CR1762" s="7"/>
      <c r="CS1762" s="7"/>
      <c r="CT1762" s="7"/>
      <c r="CU1762" s="7"/>
      <c r="CV1762" s="7"/>
      <c r="CW1762" s="7"/>
      <c r="CX1762" s="7"/>
      <c r="CY1762" s="7"/>
      <c r="CZ1762" s="7"/>
      <c r="DA1762" s="7"/>
      <c r="DB1762" s="7"/>
    </row>
    <row r="1763" spans="22:106"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  <c r="AW1763" s="7"/>
      <c r="AX1763" s="7"/>
      <c r="AY1763" s="7"/>
      <c r="AZ1763" s="7"/>
      <c r="BA1763" s="7"/>
      <c r="BB1763" s="7"/>
      <c r="BC1763" s="7"/>
      <c r="BD1763" s="7"/>
      <c r="BE1763" s="7"/>
      <c r="BF1763" s="7"/>
      <c r="BG1763" s="7"/>
      <c r="BH1763" s="7"/>
      <c r="BI1763" s="7"/>
      <c r="BJ1763" s="7"/>
      <c r="BK1763" s="7"/>
      <c r="BL1763" s="7"/>
      <c r="BM1763" s="7"/>
      <c r="BN1763" s="7"/>
      <c r="BO1763" s="7"/>
      <c r="BP1763" s="7"/>
      <c r="BQ1763" s="7"/>
      <c r="BR1763" s="7"/>
      <c r="BS1763" s="7"/>
      <c r="BT1763" s="7"/>
      <c r="BU1763" s="7"/>
      <c r="BV1763" s="7"/>
      <c r="BW1763" s="7"/>
      <c r="BX1763" s="7"/>
      <c r="BY1763" s="7"/>
      <c r="BZ1763" s="7"/>
      <c r="CA1763" s="7"/>
      <c r="CB1763" s="7"/>
      <c r="CC1763" s="7"/>
      <c r="CD1763" s="7"/>
      <c r="CE1763" s="7"/>
      <c r="CF1763" s="7"/>
      <c r="CG1763" s="7"/>
      <c r="CH1763" s="7"/>
      <c r="CI1763" s="7"/>
      <c r="CJ1763" s="7"/>
      <c r="CK1763" s="7"/>
      <c r="CL1763" s="7"/>
      <c r="CM1763" s="7"/>
      <c r="CN1763" s="7"/>
      <c r="CO1763" s="7"/>
      <c r="CP1763" s="7"/>
      <c r="CQ1763" s="7"/>
      <c r="CR1763" s="7"/>
      <c r="CS1763" s="7"/>
      <c r="CT1763" s="7"/>
      <c r="CU1763" s="7"/>
      <c r="CV1763" s="7"/>
      <c r="CW1763" s="7"/>
      <c r="CX1763" s="7"/>
      <c r="CY1763" s="7"/>
      <c r="CZ1763" s="7"/>
      <c r="DA1763" s="7"/>
      <c r="DB1763" s="7"/>
    </row>
    <row r="1764" spans="22:106"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  <c r="AW1764" s="7"/>
      <c r="AX1764" s="7"/>
      <c r="AY1764" s="7"/>
      <c r="AZ1764" s="7"/>
      <c r="BA1764" s="7"/>
      <c r="BB1764" s="7"/>
      <c r="BC1764" s="7"/>
      <c r="BD1764" s="7"/>
      <c r="BE1764" s="7"/>
      <c r="BF1764" s="7"/>
      <c r="BG1764" s="7"/>
      <c r="BH1764" s="7"/>
      <c r="BI1764" s="7"/>
      <c r="BJ1764" s="7"/>
      <c r="BK1764" s="7"/>
      <c r="BL1764" s="7"/>
      <c r="BM1764" s="7"/>
      <c r="BN1764" s="7"/>
      <c r="BO1764" s="7"/>
      <c r="BP1764" s="7"/>
      <c r="BQ1764" s="7"/>
      <c r="BR1764" s="7"/>
      <c r="BS1764" s="7"/>
      <c r="BT1764" s="7"/>
      <c r="BU1764" s="7"/>
      <c r="BV1764" s="7"/>
      <c r="BW1764" s="7"/>
      <c r="BX1764" s="7"/>
      <c r="BY1764" s="7"/>
      <c r="BZ1764" s="7"/>
      <c r="CA1764" s="7"/>
      <c r="CB1764" s="7"/>
      <c r="CC1764" s="7"/>
      <c r="CD1764" s="7"/>
      <c r="CE1764" s="7"/>
      <c r="CF1764" s="7"/>
      <c r="CG1764" s="7"/>
      <c r="CH1764" s="7"/>
      <c r="CI1764" s="7"/>
      <c r="CJ1764" s="7"/>
      <c r="CK1764" s="7"/>
      <c r="CL1764" s="7"/>
      <c r="CM1764" s="7"/>
      <c r="CN1764" s="7"/>
      <c r="CO1764" s="7"/>
      <c r="CP1764" s="7"/>
      <c r="CQ1764" s="7"/>
      <c r="CR1764" s="7"/>
      <c r="CS1764" s="7"/>
      <c r="CT1764" s="7"/>
      <c r="CU1764" s="7"/>
      <c r="CV1764" s="7"/>
      <c r="CW1764" s="7"/>
      <c r="CX1764" s="7"/>
      <c r="CY1764" s="7"/>
      <c r="CZ1764" s="7"/>
      <c r="DA1764" s="7"/>
      <c r="DB1764" s="7"/>
    </row>
    <row r="1765" spans="22:106"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  <c r="AW1765" s="7"/>
      <c r="AX1765" s="7"/>
      <c r="AY1765" s="7"/>
      <c r="AZ1765" s="7"/>
      <c r="BA1765" s="7"/>
      <c r="BB1765" s="7"/>
      <c r="BC1765" s="7"/>
      <c r="BD1765" s="7"/>
      <c r="BE1765" s="7"/>
      <c r="BF1765" s="7"/>
      <c r="BG1765" s="7"/>
      <c r="BH1765" s="7"/>
      <c r="BI1765" s="7"/>
      <c r="BJ1765" s="7"/>
      <c r="BK1765" s="7"/>
      <c r="BL1765" s="7"/>
      <c r="BM1765" s="7"/>
      <c r="BN1765" s="7"/>
      <c r="BO1765" s="7"/>
      <c r="BP1765" s="7"/>
      <c r="BQ1765" s="7"/>
      <c r="BR1765" s="7"/>
      <c r="BS1765" s="7"/>
      <c r="BT1765" s="7"/>
      <c r="BU1765" s="7"/>
      <c r="BV1765" s="7"/>
      <c r="BW1765" s="7"/>
      <c r="BX1765" s="7"/>
      <c r="BY1765" s="7"/>
      <c r="BZ1765" s="7"/>
      <c r="CA1765" s="7"/>
      <c r="CB1765" s="7"/>
      <c r="CC1765" s="7"/>
      <c r="CD1765" s="7"/>
      <c r="CE1765" s="7"/>
      <c r="CF1765" s="7"/>
      <c r="CG1765" s="7"/>
      <c r="CH1765" s="7"/>
      <c r="CI1765" s="7"/>
      <c r="CJ1765" s="7"/>
      <c r="CK1765" s="7"/>
      <c r="CL1765" s="7"/>
      <c r="CM1765" s="7"/>
      <c r="CN1765" s="7"/>
      <c r="CO1765" s="7"/>
      <c r="CP1765" s="7"/>
      <c r="CQ1765" s="7"/>
      <c r="CR1765" s="7"/>
      <c r="CS1765" s="7"/>
      <c r="CT1765" s="7"/>
      <c r="CU1765" s="7"/>
      <c r="CV1765" s="7"/>
      <c r="CW1765" s="7"/>
      <c r="CX1765" s="7"/>
      <c r="CY1765" s="7"/>
      <c r="CZ1765" s="7"/>
      <c r="DA1765" s="7"/>
      <c r="DB1765" s="7"/>
    </row>
    <row r="1766" spans="22:106"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  <c r="AW1766" s="7"/>
      <c r="AX1766" s="7"/>
      <c r="AY1766" s="7"/>
      <c r="AZ1766" s="7"/>
      <c r="BA1766" s="7"/>
      <c r="BB1766" s="7"/>
      <c r="BC1766" s="7"/>
      <c r="BD1766" s="7"/>
      <c r="BE1766" s="7"/>
      <c r="BF1766" s="7"/>
      <c r="BG1766" s="7"/>
      <c r="BH1766" s="7"/>
      <c r="BI1766" s="7"/>
      <c r="BJ1766" s="7"/>
      <c r="BK1766" s="7"/>
      <c r="BL1766" s="7"/>
      <c r="BM1766" s="7"/>
      <c r="BN1766" s="7"/>
      <c r="BO1766" s="7"/>
      <c r="BP1766" s="7"/>
      <c r="BQ1766" s="7"/>
      <c r="BR1766" s="7"/>
      <c r="BS1766" s="7"/>
      <c r="BT1766" s="7"/>
      <c r="BU1766" s="7"/>
      <c r="BV1766" s="7"/>
      <c r="BW1766" s="7"/>
      <c r="BX1766" s="7"/>
      <c r="BY1766" s="7"/>
      <c r="BZ1766" s="7"/>
      <c r="CA1766" s="7"/>
      <c r="CB1766" s="7"/>
      <c r="CC1766" s="7"/>
      <c r="CD1766" s="7"/>
      <c r="CE1766" s="7"/>
      <c r="CF1766" s="7"/>
      <c r="CG1766" s="7"/>
      <c r="CH1766" s="7"/>
      <c r="CI1766" s="7"/>
      <c r="CJ1766" s="7"/>
      <c r="CK1766" s="7"/>
      <c r="CL1766" s="7"/>
      <c r="CM1766" s="7"/>
      <c r="CN1766" s="7"/>
      <c r="CO1766" s="7"/>
      <c r="CP1766" s="7"/>
      <c r="CQ1766" s="7"/>
      <c r="CR1766" s="7"/>
      <c r="CS1766" s="7"/>
      <c r="CT1766" s="7"/>
      <c r="CU1766" s="7"/>
      <c r="CV1766" s="7"/>
      <c r="CW1766" s="7"/>
      <c r="CX1766" s="7"/>
      <c r="CY1766" s="7"/>
      <c r="CZ1766" s="7"/>
      <c r="DA1766" s="7"/>
      <c r="DB1766" s="7"/>
    </row>
    <row r="1767" spans="22:106"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  <c r="AW1767" s="7"/>
      <c r="AX1767" s="7"/>
      <c r="AY1767" s="7"/>
      <c r="AZ1767" s="7"/>
      <c r="BA1767" s="7"/>
      <c r="BB1767" s="7"/>
      <c r="BC1767" s="7"/>
      <c r="BD1767" s="7"/>
      <c r="BE1767" s="7"/>
      <c r="BF1767" s="7"/>
      <c r="BG1767" s="7"/>
      <c r="BH1767" s="7"/>
      <c r="BI1767" s="7"/>
      <c r="BJ1767" s="7"/>
      <c r="BK1767" s="7"/>
      <c r="BL1767" s="7"/>
      <c r="BM1767" s="7"/>
      <c r="BN1767" s="7"/>
      <c r="BO1767" s="7"/>
      <c r="BP1767" s="7"/>
      <c r="BQ1767" s="7"/>
      <c r="BR1767" s="7"/>
      <c r="BS1767" s="7"/>
      <c r="BT1767" s="7"/>
      <c r="BU1767" s="7"/>
      <c r="BV1767" s="7"/>
      <c r="BW1767" s="7"/>
      <c r="BX1767" s="7"/>
      <c r="BY1767" s="7"/>
      <c r="BZ1767" s="7"/>
      <c r="CA1767" s="7"/>
      <c r="CB1767" s="7"/>
      <c r="CC1767" s="7"/>
      <c r="CD1767" s="7"/>
      <c r="CE1767" s="7"/>
      <c r="CF1767" s="7"/>
      <c r="CG1767" s="7"/>
      <c r="CH1767" s="7"/>
      <c r="CI1767" s="7"/>
      <c r="CJ1767" s="7"/>
      <c r="CK1767" s="7"/>
      <c r="CL1767" s="7"/>
      <c r="CM1767" s="7"/>
      <c r="CN1767" s="7"/>
      <c r="CO1767" s="7"/>
      <c r="CP1767" s="7"/>
      <c r="CQ1767" s="7"/>
      <c r="CR1767" s="7"/>
      <c r="CS1767" s="7"/>
      <c r="CT1767" s="7"/>
      <c r="CU1767" s="7"/>
      <c r="CV1767" s="7"/>
      <c r="CW1767" s="7"/>
      <c r="CX1767" s="7"/>
      <c r="CY1767" s="7"/>
      <c r="CZ1767" s="7"/>
      <c r="DA1767" s="7"/>
      <c r="DB1767" s="7"/>
    </row>
    <row r="1768" spans="22:106"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  <c r="AW1768" s="7"/>
      <c r="AX1768" s="7"/>
      <c r="AY1768" s="7"/>
      <c r="AZ1768" s="7"/>
      <c r="BA1768" s="7"/>
      <c r="BB1768" s="7"/>
      <c r="BC1768" s="7"/>
      <c r="BD1768" s="7"/>
      <c r="BE1768" s="7"/>
      <c r="BF1768" s="7"/>
      <c r="BG1768" s="7"/>
      <c r="BH1768" s="7"/>
      <c r="BI1768" s="7"/>
      <c r="BJ1768" s="7"/>
      <c r="BK1768" s="7"/>
      <c r="BL1768" s="7"/>
      <c r="BM1768" s="7"/>
      <c r="BN1768" s="7"/>
      <c r="BO1768" s="7"/>
      <c r="BP1768" s="7"/>
      <c r="BQ1768" s="7"/>
      <c r="BR1768" s="7"/>
      <c r="BS1768" s="7"/>
      <c r="BT1768" s="7"/>
      <c r="BU1768" s="7"/>
      <c r="BV1768" s="7"/>
      <c r="BW1768" s="7"/>
      <c r="BX1768" s="7"/>
      <c r="BY1768" s="7"/>
      <c r="BZ1768" s="7"/>
      <c r="CA1768" s="7"/>
      <c r="CB1768" s="7"/>
      <c r="CC1768" s="7"/>
      <c r="CD1768" s="7"/>
      <c r="CE1768" s="7"/>
      <c r="CF1768" s="7"/>
      <c r="CG1768" s="7"/>
      <c r="CH1768" s="7"/>
      <c r="CI1768" s="7"/>
      <c r="CJ1768" s="7"/>
      <c r="CK1768" s="7"/>
      <c r="CL1768" s="7"/>
      <c r="CM1768" s="7"/>
      <c r="CN1768" s="7"/>
      <c r="CO1768" s="7"/>
      <c r="CP1768" s="7"/>
      <c r="CQ1768" s="7"/>
      <c r="CR1768" s="7"/>
      <c r="CS1768" s="7"/>
      <c r="CT1768" s="7"/>
      <c r="CU1768" s="7"/>
      <c r="CV1768" s="7"/>
      <c r="CW1768" s="7"/>
      <c r="CX1768" s="7"/>
      <c r="CY1768" s="7"/>
      <c r="CZ1768" s="7"/>
      <c r="DA1768" s="7"/>
      <c r="DB1768" s="7"/>
    </row>
    <row r="1769" spans="22:106"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  <c r="AW1769" s="7"/>
      <c r="AX1769" s="7"/>
      <c r="AY1769" s="7"/>
      <c r="AZ1769" s="7"/>
      <c r="BA1769" s="7"/>
      <c r="BB1769" s="7"/>
      <c r="BC1769" s="7"/>
      <c r="BD1769" s="7"/>
      <c r="BE1769" s="7"/>
      <c r="BF1769" s="7"/>
      <c r="BG1769" s="7"/>
      <c r="BH1769" s="7"/>
      <c r="BI1769" s="7"/>
      <c r="BJ1769" s="7"/>
      <c r="BK1769" s="7"/>
      <c r="BL1769" s="7"/>
      <c r="BM1769" s="7"/>
      <c r="BN1769" s="7"/>
      <c r="BO1769" s="7"/>
      <c r="BP1769" s="7"/>
      <c r="BQ1769" s="7"/>
      <c r="BR1769" s="7"/>
      <c r="BS1769" s="7"/>
      <c r="BT1769" s="7"/>
      <c r="BU1769" s="7"/>
      <c r="BV1769" s="7"/>
      <c r="BW1769" s="7"/>
      <c r="BX1769" s="7"/>
      <c r="BY1769" s="7"/>
      <c r="BZ1769" s="7"/>
      <c r="CA1769" s="7"/>
      <c r="CB1769" s="7"/>
      <c r="CC1769" s="7"/>
      <c r="CD1769" s="7"/>
      <c r="CE1769" s="7"/>
      <c r="CF1769" s="7"/>
      <c r="CG1769" s="7"/>
      <c r="CH1769" s="7"/>
      <c r="CI1769" s="7"/>
      <c r="CJ1769" s="7"/>
      <c r="CK1769" s="7"/>
      <c r="CL1769" s="7"/>
      <c r="CM1769" s="7"/>
      <c r="CN1769" s="7"/>
      <c r="CO1769" s="7"/>
      <c r="CP1769" s="7"/>
      <c r="CQ1769" s="7"/>
      <c r="CR1769" s="7"/>
      <c r="CS1769" s="7"/>
      <c r="CT1769" s="7"/>
      <c r="CU1769" s="7"/>
      <c r="CV1769" s="7"/>
      <c r="CW1769" s="7"/>
      <c r="CX1769" s="7"/>
      <c r="CY1769" s="7"/>
      <c r="CZ1769" s="7"/>
      <c r="DA1769" s="7"/>
      <c r="DB1769" s="7"/>
    </row>
    <row r="1770" spans="22:106"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  <c r="AW1770" s="7"/>
      <c r="AX1770" s="7"/>
      <c r="AY1770" s="7"/>
      <c r="AZ1770" s="7"/>
      <c r="BA1770" s="7"/>
      <c r="BB1770" s="7"/>
      <c r="BC1770" s="7"/>
      <c r="BD1770" s="7"/>
      <c r="BE1770" s="7"/>
      <c r="BF1770" s="7"/>
      <c r="BG1770" s="7"/>
      <c r="BH1770" s="7"/>
      <c r="BI1770" s="7"/>
      <c r="BJ1770" s="7"/>
      <c r="BK1770" s="7"/>
      <c r="BL1770" s="7"/>
      <c r="BM1770" s="7"/>
      <c r="BN1770" s="7"/>
      <c r="BO1770" s="7"/>
      <c r="BP1770" s="7"/>
      <c r="BQ1770" s="7"/>
      <c r="BR1770" s="7"/>
      <c r="BS1770" s="7"/>
      <c r="BT1770" s="7"/>
      <c r="BU1770" s="7"/>
      <c r="BV1770" s="7"/>
      <c r="BW1770" s="7"/>
      <c r="BX1770" s="7"/>
      <c r="BY1770" s="7"/>
      <c r="BZ1770" s="7"/>
      <c r="CA1770" s="7"/>
      <c r="CB1770" s="7"/>
      <c r="CC1770" s="7"/>
      <c r="CD1770" s="7"/>
      <c r="CE1770" s="7"/>
      <c r="CF1770" s="7"/>
      <c r="CG1770" s="7"/>
      <c r="CH1770" s="7"/>
      <c r="CI1770" s="7"/>
      <c r="CJ1770" s="7"/>
      <c r="CK1770" s="7"/>
      <c r="CL1770" s="7"/>
      <c r="CM1770" s="7"/>
      <c r="CN1770" s="7"/>
      <c r="CO1770" s="7"/>
      <c r="CP1770" s="7"/>
      <c r="CQ1770" s="7"/>
      <c r="CR1770" s="7"/>
      <c r="CS1770" s="7"/>
      <c r="CT1770" s="7"/>
      <c r="CU1770" s="7"/>
      <c r="CV1770" s="7"/>
      <c r="CW1770" s="7"/>
      <c r="CX1770" s="7"/>
      <c r="CY1770" s="7"/>
      <c r="CZ1770" s="7"/>
      <c r="DA1770" s="7"/>
      <c r="DB1770" s="7"/>
    </row>
    <row r="1771" spans="22:106"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  <c r="AW1771" s="7"/>
      <c r="AX1771" s="7"/>
      <c r="AY1771" s="7"/>
      <c r="AZ1771" s="7"/>
      <c r="BA1771" s="7"/>
      <c r="BB1771" s="7"/>
      <c r="BC1771" s="7"/>
      <c r="BD1771" s="7"/>
      <c r="BE1771" s="7"/>
      <c r="BF1771" s="7"/>
      <c r="BG1771" s="7"/>
      <c r="BH1771" s="7"/>
      <c r="BI1771" s="7"/>
      <c r="BJ1771" s="7"/>
      <c r="BK1771" s="7"/>
      <c r="BL1771" s="7"/>
      <c r="BM1771" s="7"/>
      <c r="BN1771" s="7"/>
      <c r="BO1771" s="7"/>
      <c r="BP1771" s="7"/>
      <c r="BQ1771" s="7"/>
      <c r="BR1771" s="7"/>
      <c r="BS1771" s="7"/>
      <c r="BT1771" s="7"/>
      <c r="BU1771" s="7"/>
      <c r="BV1771" s="7"/>
      <c r="BW1771" s="7"/>
      <c r="BX1771" s="7"/>
      <c r="BY1771" s="7"/>
      <c r="BZ1771" s="7"/>
      <c r="CA1771" s="7"/>
      <c r="CB1771" s="7"/>
      <c r="CC1771" s="7"/>
      <c r="CD1771" s="7"/>
      <c r="CE1771" s="7"/>
      <c r="CF1771" s="7"/>
      <c r="CG1771" s="7"/>
      <c r="CH1771" s="7"/>
      <c r="CI1771" s="7"/>
      <c r="CJ1771" s="7"/>
      <c r="CK1771" s="7"/>
      <c r="CL1771" s="7"/>
      <c r="CM1771" s="7"/>
      <c r="CN1771" s="7"/>
      <c r="CO1771" s="7"/>
      <c r="CP1771" s="7"/>
      <c r="CQ1771" s="7"/>
      <c r="CR1771" s="7"/>
      <c r="CS1771" s="7"/>
      <c r="CT1771" s="7"/>
      <c r="CU1771" s="7"/>
      <c r="CV1771" s="7"/>
      <c r="CW1771" s="7"/>
      <c r="CX1771" s="7"/>
      <c r="CY1771" s="7"/>
      <c r="CZ1771" s="7"/>
      <c r="DA1771" s="7"/>
      <c r="DB1771" s="7"/>
    </row>
    <row r="1772" spans="22:106"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  <c r="AW1772" s="7"/>
      <c r="AX1772" s="7"/>
      <c r="AY1772" s="7"/>
      <c r="AZ1772" s="7"/>
      <c r="BA1772" s="7"/>
      <c r="BB1772" s="7"/>
      <c r="BC1772" s="7"/>
      <c r="BD1772" s="7"/>
      <c r="BE1772" s="7"/>
      <c r="BF1772" s="7"/>
      <c r="BG1772" s="7"/>
      <c r="BH1772" s="7"/>
      <c r="BI1772" s="7"/>
      <c r="BJ1772" s="7"/>
      <c r="BK1772" s="7"/>
      <c r="BL1772" s="7"/>
      <c r="BM1772" s="7"/>
      <c r="BN1772" s="7"/>
      <c r="BO1772" s="7"/>
      <c r="BP1772" s="7"/>
      <c r="BQ1772" s="7"/>
      <c r="BR1772" s="7"/>
      <c r="BS1772" s="7"/>
      <c r="BT1772" s="7"/>
      <c r="BU1772" s="7"/>
      <c r="BV1772" s="7"/>
      <c r="BW1772" s="7"/>
      <c r="BX1772" s="7"/>
      <c r="BY1772" s="7"/>
      <c r="BZ1772" s="7"/>
      <c r="CA1772" s="7"/>
      <c r="CB1772" s="7"/>
      <c r="CC1772" s="7"/>
      <c r="CD1772" s="7"/>
      <c r="CE1772" s="7"/>
      <c r="CF1772" s="7"/>
      <c r="CG1772" s="7"/>
      <c r="CH1772" s="7"/>
      <c r="CI1772" s="7"/>
      <c r="CJ1772" s="7"/>
      <c r="CK1772" s="7"/>
      <c r="CL1772" s="7"/>
      <c r="CM1772" s="7"/>
      <c r="CN1772" s="7"/>
      <c r="CO1772" s="7"/>
      <c r="CP1772" s="7"/>
      <c r="CQ1772" s="7"/>
      <c r="CR1772" s="7"/>
      <c r="CS1772" s="7"/>
      <c r="CT1772" s="7"/>
      <c r="CU1772" s="7"/>
      <c r="CV1772" s="7"/>
      <c r="CW1772" s="7"/>
      <c r="CX1772" s="7"/>
      <c r="CY1772" s="7"/>
      <c r="CZ1772" s="7"/>
      <c r="DA1772" s="7"/>
      <c r="DB1772" s="7"/>
    </row>
    <row r="1773" spans="22:106"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  <c r="AW1773" s="7"/>
      <c r="AX1773" s="7"/>
      <c r="AY1773" s="7"/>
      <c r="AZ1773" s="7"/>
      <c r="BA1773" s="7"/>
      <c r="BB1773" s="7"/>
      <c r="BC1773" s="7"/>
      <c r="BD1773" s="7"/>
      <c r="BE1773" s="7"/>
      <c r="BF1773" s="7"/>
      <c r="BG1773" s="7"/>
      <c r="BH1773" s="7"/>
      <c r="BI1773" s="7"/>
      <c r="BJ1773" s="7"/>
      <c r="BK1773" s="7"/>
      <c r="BL1773" s="7"/>
      <c r="BM1773" s="7"/>
      <c r="BN1773" s="7"/>
      <c r="BO1773" s="7"/>
      <c r="BP1773" s="7"/>
      <c r="BQ1773" s="7"/>
      <c r="BR1773" s="7"/>
      <c r="BS1773" s="7"/>
      <c r="BT1773" s="7"/>
      <c r="BU1773" s="7"/>
      <c r="BV1773" s="7"/>
      <c r="BW1773" s="7"/>
      <c r="BX1773" s="7"/>
      <c r="BY1773" s="7"/>
      <c r="BZ1773" s="7"/>
      <c r="CA1773" s="7"/>
      <c r="CB1773" s="7"/>
      <c r="CC1773" s="7"/>
      <c r="CD1773" s="7"/>
      <c r="CE1773" s="7"/>
      <c r="CF1773" s="7"/>
      <c r="CG1773" s="7"/>
      <c r="CH1773" s="7"/>
      <c r="CI1773" s="7"/>
      <c r="CJ1773" s="7"/>
      <c r="CK1773" s="7"/>
      <c r="CL1773" s="7"/>
      <c r="CM1773" s="7"/>
      <c r="CN1773" s="7"/>
      <c r="CO1773" s="7"/>
      <c r="CP1773" s="7"/>
      <c r="CQ1773" s="7"/>
      <c r="CR1773" s="7"/>
      <c r="CS1773" s="7"/>
      <c r="CT1773" s="7"/>
      <c r="CU1773" s="7"/>
      <c r="CV1773" s="7"/>
      <c r="CW1773" s="7"/>
      <c r="CX1773" s="7"/>
      <c r="CY1773" s="7"/>
      <c r="CZ1773" s="7"/>
      <c r="DA1773" s="7"/>
      <c r="DB1773" s="7"/>
    </row>
    <row r="1774" spans="22:106"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  <c r="AW1774" s="7"/>
      <c r="AX1774" s="7"/>
      <c r="AY1774" s="7"/>
      <c r="AZ1774" s="7"/>
      <c r="BA1774" s="7"/>
      <c r="BB1774" s="7"/>
      <c r="BC1774" s="7"/>
      <c r="BD1774" s="7"/>
      <c r="BE1774" s="7"/>
      <c r="BF1774" s="7"/>
      <c r="BG1774" s="7"/>
      <c r="BH1774" s="7"/>
      <c r="BI1774" s="7"/>
      <c r="BJ1774" s="7"/>
      <c r="BK1774" s="7"/>
      <c r="BL1774" s="7"/>
      <c r="BM1774" s="7"/>
      <c r="BN1774" s="7"/>
      <c r="BO1774" s="7"/>
      <c r="BP1774" s="7"/>
      <c r="BQ1774" s="7"/>
      <c r="BR1774" s="7"/>
      <c r="BS1774" s="7"/>
      <c r="BT1774" s="7"/>
      <c r="BU1774" s="7"/>
      <c r="BV1774" s="7"/>
      <c r="BW1774" s="7"/>
      <c r="BX1774" s="7"/>
      <c r="BY1774" s="7"/>
      <c r="BZ1774" s="7"/>
      <c r="CA1774" s="7"/>
      <c r="CB1774" s="7"/>
      <c r="CC1774" s="7"/>
      <c r="CD1774" s="7"/>
      <c r="CE1774" s="7"/>
      <c r="CF1774" s="7"/>
      <c r="CG1774" s="7"/>
      <c r="CH1774" s="7"/>
      <c r="CI1774" s="7"/>
      <c r="CJ1774" s="7"/>
      <c r="CK1774" s="7"/>
      <c r="CL1774" s="7"/>
      <c r="CM1774" s="7"/>
      <c r="CN1774" s="7"/>
      <c r="CO1774" s="7"/>
      <c r="CP1774" s="7"/>
      <c r="CQ1774" s="7"/>
      <c r="CR1774" s="7"/>
      <c r="CS1774" s="7"/>
      <c r="CT1774" s="7"/>
      <c r="CU1774" s="7"/>
      <c r="CV1774" s="7"/>
      <c r="CW1774" s="7"/>
      <c r="CX1774" s="7"/>
      <c r="CY1774" s="7"/>
      <c r="CZ1774" s="7"/>
      <c r="DA1774" s="7"/>
      <c r="DB1774" s="7"/>
    </row>
    <row r="1775" spans="22:106"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  <c r="AW1775" s="7"/>
      <c r="AX1775" s="7"/>
      <c r="AY1775" s="7"/>
      <c r="AZ1775" s="7"/>
      <c r="BA1775" s="7"/>
      <c r="BB1775" s="7"/>
      <c r="BC1775" s="7"/>
      <c r="BD1775" s="7"/>
      <c r="BE1775" s="7"/>
      <c r="BF1775" s="7"/>
      <c r="BG1775" s="7"/>
      <c r="BH1775" s="7"/>
      <c r="BI1775" s="7"/>
      <c r="BJ1775" s="7"/>
      <c r="BK1775" s="7"/>
      <c r="BL1775" s="7"/>
      <c r="BM1775" s="7"/>
      <c r="BN1775" s="7"/>
      <c r="BO1775" s="7"/>
      <c r="BP1775" s="7"/>
      <c r="BQ1775" s="7"/>
      <c r="BR1775" s="7"/>
      <c r="BS1775" s="7"/>
      <c r="BT1775" s="7"/>
      <c r="BU1775" s="7"/>
      <c r="BV1775" s="7"/>
      <c r="BW1775" s="7"/>
      <c r="BX1775" s="7"/>
      <c r="BY1775" s="7"/>
      <c r="BZ1775" s="7"/>
      <c r="CA1775" s="7"/>
      <c r="CB1775" s="7"/>
      <c r="CC1775" s="7"/>
      <c r="CD1775" s="7"/>
      <c r="CE1775" s="7"/>
      <c r="CF1775" s="7"/>
      <c r="CG1775" s="7"/>
      <c r="CH1775" s="7"/>
      <c r="CI1775" s="7"/>
      <c r="CJ1775" s="7"/>
      <c r="CK1775" s="7"/>
      <c r="CL1775" s="7"/>
      <c r="CM1775" s="7"/>
      <c r="CN1775" s="7"/>
      <c r="CO1775" s="7"/>
      <c r="CP1775" s="7"/>
      <c r="CQ1775" s="7"/>
      <c r="CR1775" s="7"/>
      <c r="CS1775" s="7"/>
      <c r="CT1775" s="7"/>
      <c r="CU1775" s="7"/>
      <c r="CV1775" s="7"/>
      <c r="CW1775" s="7"/>
      <c r="CX1775" s="7"/>
      <c r="CY1775" s="7"/>
      <c r="CZ1775" s="7"/>
      <c r="DA1775" s="7"/>
      <c r="DB1775" s="7"/>
    </row>
    <row r="1776" spans="22:106"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  <c r="AW1776" s="7"/>
      <c r="AX1776" s="7"/>
      <c r="AY1776" s="7"/>
      <c r="AZ1776" s="7"/>
      <c r="BA1776" s="7"/>
      <c r="BB1776" s="7"/>
      <c r="BC1776" s="7"/>
      <c r="BD1776" s="7"/>
      <c r="BE1776" s="7"/>
      <c r="BF1776" s="7"/>
      <c r="BG1776" s="7"/>
      <c r="BH1776" s="7"/>
      <c r="BI1776" s="7"/>
      <c r="BJ1776" s="7"/>
      <c r="BK1776" s="7"/>
      <c r="BL1776" s="7"/>
      <c r="BM1776" s="7"/>
      <c r="BN1776" s="7"/>
      <c r="BO1776" s="7"/>
      <c r="BP1776" s="7"/>
      <c r="BQ1776" s="7"/>
      <c r="BR1776" s="7"/>
      <c r="BS1776" s="7"/>
      <c r="BT1776" s="7"/>
      <c r="BU1776" s="7"/>
      <c r="BV1776" s="7"/>
      <c r="BW1776" s="7"/>
      <c r="BX1776" s="7"/>
      <c r="BY1776" s="7"/>
      <c r="BZ1776" s="7"/>
      <c r="CA1776" s="7"/>
      <c r="CB1776" s="7"/>
      <c r="CC1776" s="7"/>
      <c r="CD1776" s="7"/>
      <c r="CE1776" s="7"/>
      <c r="CF1776" s="7"/>
      <c r="CG1776" s="7"/>
      <c r="CH1776" s="7"/>
      <c r="CI1776" s="7"/>
      <c r="CJ1776" s="7"/>
      <c r="CK1776" s="7"/>
      <c r="CL1776" s="7"/>
      <c r="CM1776" s="7"/>
      <c r="CN1776" s="7"/>
      <c r="CO1776" s="7"/>
      <c r="CP1776" s="7"/>
      <c r="CQ1776" s="7"/>
      <c r="CR1776" s="7"/>
      <c r="CS1776" s="7"/>
      <c r="CT1776" s="7"/>
      <c r="CU1776" s="7"/>
      <c r="CV1776" s="7"/>
      <c r="CW1776" s="7"/>
      <c r="CX1776" s="7"/>
      <c r="CY1776" s="7"/>
      <c r="CZ1776" s="7"/>
      <c r="DA1776" s="7"/>
      <c r="DB1776" s="7"/>
    </row>
    <row r="1777" spans="22:106"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  <c r="AW1777" s="7"/>
      <c r="AX1777" s="7"/>
      <c r="AY1777" s="7"/>
      <c r="AZ1777" s="7"/>
      <c r="BA1777" s="7"/>
      <c r="BB1777" s="7"/>
      <c r="BC1777" s="7"/>
      <c r="BD1777" s="7"/>
      <c r="BE1777" s="7"/>
      <c r="BF1777" s="7"/>
      <c r="BG1777" s="7"/>
      <c r="BH1777" s="7"/>
      <c r="BI1777" s="7"/>
      <c r="BJ1777" s="7"/>
      <c r="BK1777" s="7"/>
      <c r="BL1777" s="7"/>
      <c r="BM1777" s="7"/>
      <c r="BN1777" s="7"/>
      <c r="BO1777" s="7"/>
      <c r="BP1777" s="7"/>
      <c r="BQ1777" s="7"/>
      <c r="BR1777" s="7"/>
      <c r="BS1777" s="7"/>
      <c r="BT1777" s="7"/>
      <c r="BU1777" s="7"/>
      <c r="BV1777" s="7"/>
      <c r="BW1777" s="7"/>
      <c r="BX1777" s="7"/>
      <c r="BY1777" s="7"/>
      <c r="BZ1777" s="7"/>
      <c r="CA1777" s="7"/>
      <c r="CB1777" s="7"/>
      <c r="CC1777" s="7"/>
      <c r="CD1777" s="7"/>
      <c r="CE1777" s="7"/>
      <c r="CF1777" s="7"/>
      <c r="CG1777" s="7"/>
      <c r="CH1777" s="7"/>
      <c r="CI1777" s="7"/>
      <c r="CJ1777" s="7"/>
      <c r="CK1777" s="7"/>
      <c r="CL1777" s="7"/>
      <c r="CM1777" s="7"/>
      <c r="CN1777" s="7"/>
      <c r="CO1777" s="7"/>
      <c r="CP1777" s="7"/>
      <c r="CQ1777" s="7"/>
      <c r="CR1777" s="7"/>
      <c r="CS1777" s="7"/>
      <c r="CT1777" s="7"/>
      <c r="CU1777" s="7"/>
      <c r="CV1777" s="7"/>
      <c r="CW1777" s="7"/>
      <c r="CX1777" s="7"/>
      <c r="CY1777" s="7"/>
      <c r="CZ1777" s="7"/>
      <c r="DA1777" s="7"/>
      <c r="DB1777" s="7"/>
    </row>
    <row r="1778" spans="22:106"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  <c r="AW1778" s="7"/>
      <c r="AX1778" s="7"/>
      <c r="AY1778" s="7"/>
      <c r="AZ1778" s="7"/>
      <c r="BA1778" s="7"/>
      <c r="BB1778" s="7"/>
      <c r="BC1778" s="7"/>
      <c r="BD1778" s="7"/>
      <c r="BE1778" s="7"/>
      <c r="BF1778" s="7"/>
      <c r="BG1778" s="7"/>
      <c r="BH1778" s="7"/>
      <c r="BI1778" s="7"/>
      <c r="BJ1778" s="7"/>
      <c r="BK1778" s="7"/>
      <c r="BL1778" s="7"/>
      <c r="BM1778" s="7"/>
      <c r="BN1778" s="7"/>
      <c r="BO1778" s="7"/>
      <c r="BP1778" s="7"/>
      <c r="BQ1778" s="7"/>
      <c r="BR1778" s="7"/>
      <c r="BS1778" s="7"/>
      <c r="BT1778" s="7"/>
      <c r="BU1778" s="7"/>
      <c r="BV1778" s="7"/>
      <c r="BW1778" s="7"/>
      <c r="BX1778" s="7"/>
      <c r="BY1778" s="7"/>
      <c r="BZ1778" s="7"/>
      <c r="CA1778" s="7"/>
      <c r="CB1778" s="7"/>
      <c r="CC1778" s="7"/>
      <c r="CD1778" s="7"/>
      <c r="CE1778" s="7"/>
      <c r="CF1778" s="7"/>
      <c r="CG1778" s="7"/>
      <c r="CH1778" s="7"/>
      <c r="CI1778" s="7"/>
      <c r="CJ1778" s="7"/>
      <c r="CK1778" s="7"/>
      <c r="CL1778" s="7"/>
      <c r="CM1778" s="7"/>
      <c r="CN1778" s="7"/>
      <c r="CO1778" s="7"/>
      <c r="CP1778" s="7"/>
      <c r="CQ1778" s="7"/>
      <c r="CR1778" s="7"/>
      <c r="CS1778" s="7"/>
      <c r="CT1778" s="7"/>
      <c r="CU1778" s="7"/>
      <c r="CV1778" s="7"/>
      <c r="CW1778" s="7"/>
      <c r="CX1778" s="7"/>
      <c r="CY1778" s="7"/>
      <c r="CZ1778" s="7"/>
      <c r="DA1778" s="7"/>
      <c r="DB1778" s="7"/>
    </row>
    <row r="1779" spans="22:106"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  <c r="AW1779" s="7"/>
      <c r="AX1779" s="7"/>
      <c r="AY1779" s="7"/>
      <c r="AZ1779" s="7"/>
      <c r="BA1779" s="7"/>
      <c r="BB1779" s="7"/>
      <c r="BC1779" s="7"/>
      <c r="BD1779" s="7"/>
      <c r="BE1779" s="7"/>
      <c r="BF1779" s="7"/>
      <c r="BG1779" s="7"/>
      <c r="BH1779" s="7"/>
      <c r="BI1779" s="7"/>
      <c r="BJ1779" s="7"/>
      <c r="BK1779" s="7"/>
      <c r="BL1779" s="7"/>
      <c r="BM1779" s="7"/>
      <c r="BN1779" s="7"/>
      <c r="BO1779" s="7"/>
      <c r="BP1779" s="7"/>
      <c r="BQ1779" s="7"/>
      <c r="BR1779" s="7"/>
      <c r="BS1779" s="7"/>
      <c r="BT1779" s="7"/>
      <c r="BU1779" s="7"/>
      <c r="BV1779" s="7"/>
      <c r="BW1779" s="7"/>
      <c r="BX1779" s="7"/>
      <c r="BY1779" s="7"/>
      <c r="BZ1779" s="7"/>
      <c r="CA1779" s="7"/>
      <c r="CB1779" s="7"/>
      <c r="CC1779" s="7"/>
      <c r="CD1779" s="7"/>
      <c r="CE1779" s="7"/>
      <c r="CF1779" s="7"/>
      <c r="CG1779" s="7"/>
      <c r="CH1779" s="7"/>
      <c r="CI1779" s="7"/>
      <c r="CJ1779" s="7"/>
      <c r="CK1779" s="7"/>
      <c r="CL1779" s="7"/>
      <c r="CM1779" s="7"/>
      <c r="CN1779" s="7"/>
      <c r="CO1779" s="7"/>
      <c r="CP1779" s="7"/>
      <c r="CQ1779" s="7"/>
      <c r="CR1779" s="7"/>
      <c r="CS1779" s="7"/>
      <c r="CT1779" s="7"/>
      <c r="CU1779" s="7"/>
      <c r="CV1779" s="7"/>
      <c r="CW1779" s="7"/>
      <c r="CX1779" s="7"/>
      <c r="CY1779" s="7"/>
      <c r="CZ1779" s="7"/>
      <c r="DA1779" s="7"/>
      <c r="DB1779" s="7"/>
    </row>
    <row r="1780" spans="22:106"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  <c r="AW1780" s="7"/>
      <c r="AX1780" s="7"/>
      <c r="AY1780" s="7"/>
      <c r="AZ1780" s="7"/>
      <c r="BA1780" s="7"/>
      <c r="BB1780" s="7"/>
      <c r="BC1780" s="7"/>
      <c r="BD1780" s="7"/>
      <c r="BE1780" s="7"/>
      <c r="BF1780" s="7"/>
      <c r="BG1780" s="7"/>
      <c r="BH1780" s="7"/>
      <c r="BI1780" s="7"/>
      <c r="BJ1780" s="7"/>
      <c r="BK1780" s="7"/>
      <c r="BL1780" s="7"/>
      <c r="BM1780" s="7"/>
      <c r="BN1780" s="7"/>
      <c r="BO1780" s="7"/>
      <c r="BP1780" s="7"/>
      <c r="BQ1780" s="7"/>
      <c r="BR1780" s="7"/>
      <c r="BS1780" s="7"/>
      <c r="BT1780" s="7"/>
      <c r="BU1780" s="7"/>
      <c r="BV1780" s="7"/>
      <c r="BW1780" s="7"/>
      <c r="BX1780" s="7"/>
      <c r="BY1780" s="7"/>
      <c r="BZ1780" s="7"/>
      <c r="CA1780" s="7"/>
      <c r="CB1780" s="7"/>
      <c r="CC1780" s="7"/>
      <c r="CD1780" s="7"/>
      <c r="CE1780" s="7"/>
      <c r="CF1780" s="7"/>
      <c r="CG1780" s="7"/>
      <c r="CH1780" s="7"/>
      <c r="CI1780" s="7"/>
      <c r="CJ1780" s="7"/>
      <c r="CK1780" s="7"/>
      <c r="CL1780" s="7"/>
      <c r="CM1780" s="7"/>
      <c r="CN1780" s="7"/>
      <c r="CO1780" s="7"/>
      <c r="CP1780" s="7"/>
      <c r="CQ1780" s="7"/>
      <c r="CR1780" s="7"/>
      <c r="CS1780" s="7"/>
      <c r="CT1780" s="7"/>
      <c r="CU1780" s="7"/>
      <c r="CV1780" s="7"/>
      <c r="CW1780" s="7"/>
      <c r="CX1780" s="7"/>
      <c r="CY1780" s="7"/>
      <c r="CZ1780" s="7"/>
      <c r="DA1780" s="7"/>
      <c r="DB1780" s="7"/>
    </row>
    <row r="1781" spans="22:106"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  <c r="AW1781" s="7"/>
      <c r="AX1781" s="7"/>
      <c r="AY1781" s="7"/>
      <c r="AZ1781" s="7"/>
      <c r="BA1781" s="7"/>
      <c r="BB1781" s="7"/>
      <c r="BC1781" s="7"/>
      <c r="BD1781" s="7"/>
      <c r="BE1781" s="7"/>
      <c r="BF1781" s="7"/>
      <c r="BG1781" s="7"/>
      <c r="BH1781" s="7"/>
      <c r="BI1781" s="7"/>
      <c r="BJ1781" s="7"/>
      <c r="BK1781" s="7"/>
      <c r="BL1781" s="7"/>
      <c r="BM1781" s="7"/>
      <c r="BN1781" s="7"/>
      <c r="BO1781" s="7"/>
      <c r="BP1781" s="7"/>
      <c r="BQ1781" s="7"/>
      <c r="BR1781" s="7"/>
      <c r="BS1781" s="7"/>
      <c r="BT1781" s="7"/>
      <c r="BU1781" s="7"/>
      <c r="BV1781" s="7"/>
      <c r="BW1781" s="7"/>
      <c r="BX1781" s="7"/>
      <c r="BY1781" s="7"/>
      <c r="BZ1781" s="7"/>
      <c r="CA1781" s="7"/>
      <c r="CB1781" s="7"/>
      <c r="CC1781" s="7"/>
      <c r="CD1781" s="7"/>
      <c r="CE1781" s="7"/>
      <c r="CF1781" s="7"/>
      <c r="CG1781" s="7"/>
      <c r="CH1781" s="7"/>
      <c r="CI1781" s="7"/>
      <c r="CJ1781" s="7"/>
      <c r="CK1781" s="7"/>
      <c r="CL1781" s="7"/>
      <c r="CM1781" s="7"/>
      <c r="CN1781" s="7"/>
      <c r="CO1781" s="7"/>
      <c r="CP1781" s="7"/>
      <c r="CQ1781" s="7"/>
      <c r="CR1781" s="7"/>
      <c r="CS1781" s="7"/>
      <c r="CT1781" s="7"/>
      <c r="CU1781" s="7"/>
      <c r="CV1781" s="7"/>
      <c r="CW1781" s="7"/>
      <c r="CX1781" s="7"/>
      <c r="CY1781" s="7"/>
      <c r="CZ1781" s="7"/>
      <c r="DA1781" s="7"/>
      <c r="DB1781" s="7"/>
    </row>
    <row r="1782" spans="22:106"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  <c r="AW1782" s="7"/>
      <c r="AX1782" s="7"/>
      <c r="AY1782" s="7"/>
      <c r="AZ1782" s="7"/>
      <c r="BA1782" s="7"/>
      <c r="BB1782" s="7"/>
      <c r="BC1782" s="7"/>
      <c r="BD1782" s="7"/>
      <c r="BE1782" s="7"/>
      <c r="BF1782" s="7"/>
      <c r="BG1782" s="7"/>
      <c r="BH1782" s="7"/>
      <c r="BI1782" s="7"/>
      <c r="BJ1782" s="7"/>
      <c r="BK1782" s="7"/>
      <c r="BL1782" s="7"/>
      <c r="BM1782" s="7"/>
      <c r="BN1782" s="7"/>
      <c r="BO1782" s="7"/>
      <c r="BP1782" s="7"/>
      <c r="BQ1782" s="7"/>
      <c r="BR1782" s="7"/>
      <c r="BS1782" s="7"/>
      <c r="BT1782" s="7"/>
      <c r="BU1782" s="7"/>
      <c r="BV1782" s="7"/>
      <c r="BW1782" s="7"/>
      <c r="BX1782" s="7"/>
      <c r="BY1782" s="7"/>
      <c r="BZ1782" s="7"/>
      <c r="CA1782" s="7"/>
      <c r="CB1782" s="7"/>
      <c r="CC1782" s="7"/>
      <c r="CD1782" s="7"/>
      <c r="CE1782" s="7"/>
      <c r="CF1782" s="7"/>
      <c r="CG1782" s="7"/>
      <c r="CH1782" s="7"/>
      <c r="CI1782" s="7"/>
      <c r="CJ1782" s="7"/>
      <c r="CK1782" s="7"/>
      <c r="CL1782" s="7"/>
      <c r="CM1782" s="7"/>
      <c r="CN1782" s="7"/>
      <c r="CO1782" s="7"/>
      <c r="CP1782" s="7"/>
      <c r="CQ1782" s="7"/>
      <c r="CR1782" s="7"/>
      <c r="CS1782" s="7"/>
      <c r="CT1782" s="7"/>
      <c r="CU1782" s="7"/>
      <c r="CV1782" s="7"/>
      <c r="CW1782" s="7"/>
      <c r="CX1782" s="7"/>
      <c r="CY1782" s="7"/>
      <c r="CZ1782" s="7"/>
      <c r="DA1782" s="7"/>
      <c r="DB1782" s="7"/>
    </row>
    <row r="1783" spans="22:106"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  <c r="AW1783" s="7"/>
      <c r="AX1783" s="7"/>
      <c r="AY1783" s="7"/>
      <c r="AZ1783" s="7"/>
      <c r="BA1783" s="7"/>
      <c r="BB1783" s="7"/>
      <c r="BC1783" s="7"/>
      <c r="BD1783" s="7"/>
      <c r="BE1783" s="7"/>
      <c r="BF1783" s="7"/>
      <c r="BG1783" s="7"/>
      <c r="BH1783" s="7"/>
      <c r="BI1783" s="7"/>
      <c r="BJ1783" s="7"/>
      <c r="BK1783" s="7"/>
      <c r="BL1783" s="7"/>
      <c r="BM1783" s="7"/>
      <c r="BN1783" s="7"/>
      <c r="BO1783" s="7"/>
      <c r="BP1783" s="7"/>
      <c r="BQ1783" s="7"/>
      <c r="BR1783" s="7"/>
      <c r="BS1783" s="7"/>
      <c r="BT1783" s="7"/>
      <c r="BU1783" s="7"/>
      <c r="BV1783" s="7"/>
      <c r="BW1783" s="7"/>
      <c r="BX1783" s="7"/>
      <c r="BY1783" s="7"/>
      <c r="BZ1783" s="7"/>
      <c r="CA1783" s="7"/>
      <c r="CB1783" s="7"/>
      <c r="CC1783" s="7"/>
      <c r="CD1783" s="7"/>
      <c r="CE1783" s="7"/>
      <c r="CF1783" s="7"/>
      <c r="CG1783" s="7"/>
      <c r="CH1783" s="7"/>
      <c r="CI1783" s="7"/>
      <c r="CJ1783" s="7"/>
      <c r="CK1783" s="7"/>
      <c r="CL1783" s="7"/>
      <c r="CM1783" s="7"/>
      <c r="CN1783" s="7"/>
      <c r="CO1783" s="7"/>
      <c r="CP1783" s="7"/>
      <c r="CQ1783" s="7"/>
      <c r="CR1783" s="7"/>
      <c r="CS1783" s="7"/>
      <c r="CT1783" s="7"/>
      <c r="CU1783" s="7"/>
      <c r="CV1783" s="7"/>
      <c r="CW1783" s="7"/>
      <c r="CX1783" s="7"/>
      <c r="CY1783" s="7"/>
      <c r="CZ1783" s="7"/>
      <c r="DA1783" s="7"/>
      <c r="DB1783" s="7"/>
    </row>
    <row r="1784" spans="22:106"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  <c r="AW1784" s="7"/>
      <c r="AX1784" s="7"/>
      <c r="AY1784" s="7"/>
      <c r="AZ1784" s="7"/>
      <c r="BA1784" s="7"/>
      <c r="BB1784" s="7"/>
      <c r="BC1784" s="7"/>
      <c r="BD1784" s="7"/>
      <c r="BE1784" s="7"/>
      <c r="BF1784" s="7"/>
      <c r="BG1784" s="7"/>
      <c r="BH1784" s="7"/>
      <c r="BI1784" s="7"/>
      <c r="BJ1784" s="7"/>
      <c r="BK1784" s="7"/>
      <c r="BL1784" s="7"/>
      <c r="BM1784" s="7"/>
      <c r="BN1784" s="7"/>
      <c r="BO1784" s="7"/>
      <c r="BP1784" s="7"/>
      <c r="BQ1784" s="7"/>
      <c r="BR1784" s="7"/>
      <c r="BS1784" s="7"/>
      <c r="BT1784" s="7"/>
      <c r="BU1784" s="7"/>
      <c r="BV1784" s="7"/>
      <c r="BW1784" s="7"/>
      <c r="BX1784" s="7"/>
      <c r="BY1784" s="7"/>
      <c r="BZ1784" s="7"/>
      <c r="CA1784" s="7"/>
      <c r="CB1784" s="7"/>
      <c r="CC1784" s="7"/>
      <c r="CD1784" s="7"/>
      <c r="CE1784" s="7"/>
      <c r="CF1784" s="7"/>
      <c r="CG1784" s="7"/>
      <c r="CH1784" s="7"/>
      <c r="CI1784" s="7"/>
      <c r="CJ1784" s="7"/>
      <c r="CK1784" s="7"/>
      <c r="CL1784" s="7"/>
      <c r="CM1784" s="7"/>
      <c r="CN1784" s="7"/>
      <c r="CO1784" s="7"/>
      <c r="CP1784" s="7"/>
      <c r="CQ1784" s="7"/>
      <c r="CR1784" s="7"/>
      <c r="CS1784" s="7"/>
      <c r="CT1784" s="7"/>
      <c r="CU1784" s="7"/>
      <c r="CV1784" s="7"/>
      <c r="CW1784" s="7"/>
      <c r="CX1784" s="7"/>
      <c r="CY1784" s="7"/>
      <c r="CZ1784" s="7"/>
      <c r="DA1784" s="7"/>
      <c r="DB1784" s="7"/>
    </row>
    <row r="1785" spans="22:106"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  <c r="AW1785" s="7"/>
      <c r="AX1785" s="7"/>
      <c r="AY1785" s="7"/>
      <c r="AZ1785" s="7"/>
      <c r="BA1785" s="7"/>
      <c r="BB1785" s="7"/>
      <c r="BC1785" s="7"/>
      <c r="BD1785" s="7"/>
      <c r="BE1785" s="7"/>
      <c r="BF1785" s="7"/>
      <c r="BG1785" s="7"/>
      <c r="BH1785" s="7"/>
      <c r="BI1785" s="7"/>
      <c r="BJ1785" s="7"/>
      <c r="BK1785" s="7"/>
      <c r="BL1785" s="7"/>
      <c r="BM1785" s="7"/>
      <c r="BN1785" s="7"/>
      <c r="BO1785" s="7"/>
      <c r="BP1785" s="7"/>
      <c r="BQ1785" s="7"/>
      <c r="BR1785" s="7"/>
      <c r="BS1785" s="7"/>
      <c r="BT1785" s="7"/>
      <c r="BU1785" s="7"/>
      <c r="BV1785" s="7"/>
      <c r="BW1785" s="7"/>
      <c r="BX1785" s="7"/>
      <c r="BY1785" s="7"/>
      <c r="BZ1785" s="7"/>
      <c r="CA1785" s="7"/>
      <c r="CB1785" s="7"/>
      <c r="CC1785" s="7"/>
      <c r="CD1785" s="7"/>
      <c r="CE1785" s="7"/>
      <c r="CF1785" s="7"/>
      <c r="CG1785" s="7"/>
      <c r="CH1785" s="7"/>
      <c r="CI1785" s="7"/>
      <c r="CJ1785" s="7"/>
      <c r="CK1785" s="7"/>
      <c r="CL1785" s="7"/>
      <c r="CM1785" s="7"/>
      <c r="CN1785" s="7"/>
      <c r="CO1785" s="7"/>
      <c r="CP1785" s="7"/>
      <c r="CQ1785" s="7"/>
      <c r="CR1785" s="7"/>
      <c r="CS1785" s="7"/>
      <c r="CT1785" s="7"/>
      <c r="CU1785" s="7"/>
      <c r="CV1785" s="7"/>
      <c r="CW1785" s="7"/>
      <c r="CX1785" s="7"/>
      <c r="CY1785" s="7"/>
      <c r="CZ1785" s="7"/>
      <c r="DA1785" s="7"/>
      <c r="DB1785" s="7"/>
    </row>
    <row r="1786" spans="22:106"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  <c r="AW1786" s="7"/>
      <c r="AX1786" s="7"/>
      <c r="AY1786" s="7"/>
      <c r="AZ1786" s="7"/>
      <c r="BA1786" s="7"/>
      <c r="BB1786" s="7"/>
      <c r="BC1786" s="7"/>
      <c r="BD1786" s="7"/>
      <c r="BE1786" s="7"/>
      <c r="BF1786" s="7"/>
      <c r="BG1786" s="7"/>
      <c r="BH1786" s="7"/>
      <c r="BI1786" s="7"/>
      <c r="BJ1786" s="7"/>
      <c r="BK1786" s="7"/>
      <c r="BL1786" s="7"/>
      <c r="BM1786" s="7"/>
      <c r="BN1786" s="7"/>
      <c r="BO1786" s="7"/>
      <c r="BP1786" s="7"/>
      <c r="BQ1786" s="7"/>
      <c r="BR1786" s="7"/>
      <c r="BS1786" s="7"/>
      <c r="BT1786" s="7"/>
      <c r="BU1786" s="7"/>
      <c r="BV1786" s="7"/>
      <c r="BW1786" s="7"/>
      <c r="BX1786" s="7"/>
      <c r="BY1786" s="7"/>
      <c r="BZ1786" s="7"/>
      <c r="CA1786" s="7"/>
      <c r="CB1786" s="7"/>
      <c r="CC1786" s="7"/>
      <c r="CD1786" s="7"/>
      <c r="CE1786" s="7"/>
      <c r="CF1786" s="7"/>
      <c r="CG1786" s="7"/>
      <c r="CH1786" s="7"/>
      <c r="CI1786" s="7"/>
      <c r="CJ1786" s="7"/>
      <c r="CK1786" s="7"/>
      <c r="CL1786" s="7"/>
      <c r="CM1786" s="7"/>
      <c r="CN1786" s="7"/>
      <c r="CO1786" s="7"/>
      <c r="CP1786" s="7"/>
      <c r="CQ1786" s="7"/>
      <c r="CR1786" s="7"/>
      <c r="CS1786" s="7"/>
      <c r="CT1786" s="7"/>
      <c r="CU1786" s="7"/>
      <c r="CV1786" s="7"/>
      <c r="CW1786" s="7"/>
      <c r="CX1786" s="7"/>
      <c r="CY1786" s="7"/>
      <c r="CZ1786" s="7"/>
      <c r="DA1786" s="7"/>
      <c r="DB1786" s="7"/>
    </row>
    <row r="1787" spans="22:106"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  <c r="AW1787" s="7"/>
      <c r="AX1787" s="7"/>
      <c r="AY1787" s="7"/>
      <c r="AZ1787" s="7"/>
      <c r="BA1787" s="7"/>
      <c r="BB1787" s="7"/>
      <c r="BC1787" s="7"/>
      <c r="BD1787" s="7"/>
      <c r="BE1787" s="7"/>
      <c r="BF1787" s="7"/>
      <c r="BG1787" s="7"/>
      <c r="BH1787" s="7"/>
      <c r="BI1787" s="7"/>
      <c r="BJ1787" s="7"/>
      <c r="BK1787" s="7"/>
      <c r="BL1787" s="7"/>
      <c r="BM1787" s="7"/>
      <c r="BN1787" s="7"/>
      <c r="BO1787" s="7"/>
      <c r="BP1787" s="7"/>
      <c r="BQ1787" s="7"/>
      <c r="BR1787" s="7"/>
      <c r="BS1787" s="7"/>
      <c r="BT1787" s="7"/>
      <c r="BU1787" s="7"/>
      <c r="BV1787" s="7"/>
      <c r="BW1787" s="7"/>
      <c r="BX1787" s="7"/>
      <c r="BY1787" s="7"/>
      <c r="BZ1787" s="7"/>
      <c r="CA1787" s="7"/>
      <c r="CB1787" s="7"/>
      <c r="CC1787" s="7"/>
      <c r="CD1787" s="7"/>
      <c r="CE1787" s="7"/>
      <c r="CF1787" s="7"/>
      <c r="CG1787" s="7"/>
      <c r="CH1787" s="7"/>
      <c r="CI1787" s="7"/>
      <c r="CJ1787" s="7"/>
      <c r="CK1787" s="7"/>
      <c r="CL1787" s="7"/>
      <c r="CM1787" s="7"/>
      <c r="CN1787" s="7"/>
      <c r="CO1787" s="7"/>
      <c r="CP1787" s="7"/>
      <c r="CQ1787" s="7"/>
      <c r="CR1787" s="7"/>
      <c r="CS1787" s="7"/>
      <c r="CT1787" s="7"/>
      <c r="CU1787" s="7"/>
      <c r="CV1787" s="7"/>
      <c r="CW1787" s="7"/>
      <c r="CX1787" s="7"/>
      <c r="CY1787" s="7"/>
      <c r="CZ1787" s="7"/>
      <c r="DA1787" s="7"/>
      <c r="DB1787" s="7"/>
    </row>
    <row r="1788" spans="22:106"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  <c r="AW1788" s="7"/>
      <c r="AX1788" s="7"/>
      <c r="AY1788" s="7"/>
      <c r="AZ1788" s="7"/>
      <c r="BA1788" s="7"/>
      <c r="BB1788" s="7"/>
      <c r="BC1788" s="7"/>
      <c r="BD1788" s="7"/>
      <c r="BE1788" s="7"/>
      <c r="BF1788" s="7"/>
      <c r="BG1788" s="7"/>
      <c r="BH1788" s="7"/>
      <c r="BI1788" s="7"/>
      <c r="BJ1788" s="7"/>
      <c r="BK1788" s="7"/>
      <c r="BL1788" s="7"/>
      <c r="BM1788" s="7"/>
      <c r="BN1788" s="7"/>
      <c r="BO1788" s="7"/>
      <c r="BP1788" s="7"/>
      <c r="BQ1788" s="7"/>
      <c r="BR1788" s="7"/>
      <c r="BS1788" s="7"/>
      <c r="BT1788" s="7"/>
      <c r="BU1788" s="7"/>
      <c r="BV1788" s="7"/>
      <c r="BW1788" s="7"/>
      <c r="BX1788" s="7"/>
      <c r="BY1788" s="7"/>
      <c r="BZ1788" s="7"/>
      <c r="CA1788" s="7"/>
      <c r="CB1788" s="7"/>
      <c r="CC1788" s="7"/>
      <c r="CD1788" s="7"/>
      <c r="CE1788" s="7"/>
      <c r="CF1788" s="7"/>
      <c r="CG1788" s="7"/>
      <c r="CH1788" s="7"/>
      <c r="CI1788" s="7"/>
      <c r="CJ1788" s="7"/>
      <c r="CK1788" s="7"/>
      <c r="CL1788" s="7"/>
      <c r="CM1788" s="7"/>
      <c r="CN1788" s="7"/>
      <c r="CO1788" s="7"/>
      <c r="CP1788" s="7"/>
      <c r="CQ1788" s="7"/>
      <c r="CR1788" s="7"/>
      <c r="CS1788" s="7"/>
      <c r="CT1788" s="7"/>
      <c r="CU1788" s="7"/>
      <c r="CV1788" s="7"/>
      <c r="CW1788" s="7"/>
      <c r="CX1788" s="7"/>
      <c r="CY1788" s="7"/>
      <c r="CZ1788" s="7"/>
      <c r="DA1788" s="7"/>
      <c r="DB1788" s="7"/>
    </row>
    <row r="1789" spans="22:106"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  <c r="AW1789" s="7"/>
      <c r="AX1789" s="7"/>
      <c r="AY1789" s="7"/>
      <c r="AZ1789" s="7"/>
      <c r="BA1789" s="7"/>
      <c r="BB1789" s="7"/>
      <c r="BC1789" s="7"/>
      <c r="BD1789" s="7"/>
      <c r="BE1789" s="7"/>
      <c r="BF1789" s="7"/>
      <c r="BG1789" s="7"/>
      <c r="BH1789" s="7"/>
      <c r="BI1789" s="7"/>
      <c r="BJ1789" s="7"/>
      <c r="BK1789" s="7"/>
      <c r="BL1789" s="7"/>
      <c r="BM1789" s="7"/>
      <c r="BN1789" s="7"/>
      <c r="BO1789" s="7"/>
      <c r="BP1789" s="7"/>
      <c r="BQ1789" s="7"/>
      <c r="BR1789" s="7"/>
      <c r="BS1789" s="7"/>
      <c r="BT1789" s="7"/>
      <c r="BU1789" s="7"/>
      <c r="BV1789" s="7"/>
      <c r="BW1789" s="7"/>
      <c r="BX1789" s="7"/>
      <c r="BY1789" s="7"/>
      <c r="BZ1789" s="7"/>
      <c r="CA1789" s="7"/>
      <c r="CB1789" s="7"/>
      <c r="CC1789" s="7"/>
      <c r="CD1789" s="7"/>
      <c r="CE1789" s="7"/>
      <c r="CF1789" s="7"/>
      <c r="CG1789" s="7"/>
      <c r="CH1789" s="7"/>
      <c r="CI1789" s="7"/>
      <c r="CJ1789" s="7"/>
      <c r="CK1789" s="7"/>
      <c r="CL1789" s="7"/>
      <c r="CM1789" s="7"/>
      <c r="CN1789" s="7"/>
      <c r="CO1789" s="7"/>
      <c r="CP1789" s="7"/>
      <c r="CQ1789" s="7"/>
      <c r="CR1789" s="7"/>
      <c r="CS1789" s="7"/>
      <c r="CT1789" s="7"/>
      <c r="CU1789" s="7"/>
      <c r="CV1789" s="7"/>
      <c r="CW1789" s="7"/>
      <c r="CX1789" s="7"/>
      <c r="CY1789" s="7"/>
      <c r="CZ1789" s="7"/>
      <c r="DA1789" s="7"/>
      <c r="DB1789" s="7"/>
    </row>
    <row r="1790" spans="22:106"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  <c r="AW1790" s="7"/>
      <c r="AX1790" s="7"/>
      <c r="AY1790" s="7"/>
      <c r="AZ1790" s="7"/>
      <c r="BA1790" s="7"/>
      <c r="BB1790" s="7"/>
      <c r="BC1790" s="7"/>
      <c r="BD1790" s="7"/>
      <c r="BE1790" s="7"/>
      <c r="BF1790" s="7"/>
      <c r="BG1790" s="7"/>
      <c r="BH1790" s="7"/>
      <c r="BI1790" s="7"/>
      <c r="BJ1790" s="7"/>
      <c r="BK1790" s="7"/>
      <c r="BL1790" s="7"/>
      <c r="BM1790" s="7"/>
      <c r="BN1790" s="7"/>
      <c r="BO1790" s="7"/>
      <c r="BP1790" s="7"/>
      <c r="BQ1790" s="7"/>
      <c r="BR1790" s="7"/>
      <c r="BS1790" s="7"/>
      <c r="BT1790" s="7"/>
      <c r="BU1790" s="7"/>
      <c r="BV1790" s="7"/>
      <c r="BW1790" s="7"/>
      <c r="BX1790" s="7"/>
      <c r="BY1790" s="7"/>
      <c r="BZ1790" s="7"/>
      <c r="CA1790" s="7"/>
      <c r="CB1790" s="7"/>
      <c r="CC1790" s="7"/>
      <c r="CD1790" s="7"/>
      <c r="CE1790" s="7"/>
      <c r="CF1790" s="7"/>
      <c r="CG1790" s="7"/>
      <c r="CH1790" s="7"/>
      <c r="CI1790" s="7"/>
      <c r="CJ1790" s="7"/>
      <c r="CK1790" s="7"/>
      <c r="CL1790" s="7"/>
      <c r="CM1790" s="7"/>
      <c r="CN1790" s="7"/>
      <c r="CO1790" s="7"/>
      <c r="CP1790" s="7"/>
      <c r="CQ1790" s="7"/>
      <c r="CR1790" s="7"/>
      <c r="CS1790" s="7"/>
      <c r="CT1790" s="7"/>
      <c r="CU1790" s="7"/>
      <c r="CV1790" s="7"/>
      <c r="CW1790" s="7"/>
      <c r="CX1790" s="7"/>
      <c r="CY1790" s="7"/>
      <c r="CZ1790" s="7"/>
      <c r="DA1790" s="7"/>
      <c r="DB1790" s="7"/>
    </row>
    <row r="1791" spans="22:106"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  <c r="AW1791" s="7"/>
      <c r="AX1791" s="7"/>
      <c r="AY1791" s="7"/>
      <c r="AZ1791" s="7"/>
      <c r="BA1791" s="7"/>
      <c r="BB1791" s="7"/>
      <c r="BC1791" s="7"/>
      <c r="BD1791" s="7"/>
      <c r="BE1791" s="7"/>
      <c r="BF1791" s="7"/>
      <c r="BG1791" s="7"/>
      <c r="BH1791" s="7"/>
      <c r="BI1791" s="7"/>
      <c r="BJ1791" s="7"/>
      <c r="BK1791" s="7"/>
      <c r="BL1791" s="7"/>
      <c r="BM1791" s="7"/>
      <c r="BN1791" s="7"/>
      <c r="BO1791" s="7"/>
      <c r="BP1791" s="7"/>
      <c r="BQ1791" s="7"/>
      <c r="BR1791" s="7"/>
      <c r="BS1791" s="7"/>
      <c r="BT1791" s="7"/>
      <c r="BU1791" s="7"/>
      <c r="BV1791" s="7"/>
      <c r="BW1791" s="7"/>
      <c r="BX1791" s="7"/>
      <c r="BY1791" s="7"/>
      <c r="BZ1791" s="7"/>
      <c r="CA1791" s="7"/>
      <c r="CB1791" s="7"/>
      <c r="CC1791" s="7"/>
      <c r="CD1791" s="7"/>
      <c r="CE1791" s="7"/>
      <c r="CF1791" s="7"/>
      <c r="CG1791" s="7"/>
      <c r="CH1791" s="7"/>
      <c r="CI1791" s="7"/>
      <c r="CJ1791" s="7"/>
      <c r="CK1791" s="7"/>
      <c r="CL1791" s="7"/>
      <c r="CM1791" s="7"/>
      <c r="CN1791" s="7"/>
      <c r="CO1791" s="7"/>
      <c r="CP1791" s="7"/>
      <c r="CQ1791" s="7"/>
      <c r="CR1791" s="7"/>
      <c r="CS1791" s="7"/>
      <c r="CT1791" s="7"/>
      <c r="CU1791" s="7"/>
      <c r="CV1791" s="7"/>
      <c r="CW1791" s="7"/>
      <c r="CX1791" s="7"/>
      <c r="CY1791" s="7"/>
      <c r="CZ1791" s="7"/>
      <c r="DA1791" s="7"/>
      <c r="DB1791" s="7"/>
    </row>
    <row r="1792" spans="22:106"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  <c r="AW1792" s="7"/>
      <c r="AX1792" s="7"/>
      <c r="AY1792" s="7"/>
      <c r="AZ1792" s="7"/>
      <c r="BA1792" s="7"/>
      <c r="BB1792" s="7"/>
      <c r="BC1792" s="7"/>
      <c r="BD1792" s="7"/>
      <c r="BE1792" s="7"/>
      <c r="BF1792" s="7"/>
      <c r="BG1792" s="7"/>
      <c r="BH1792" s="7"/>
      <c r="BI1792" s="7"/>
      <c r="BJ1792" s="7"/>
      <c r="BK1792" s="7"/>
      <c r="BL1792" s="7"/>
      <c r="BM1792" s="7"/>
      <c r="BN1792" s="7"/>
      <c r="BO1792" s="7"/>
      <c r="BP1792" s="7"/>
      <c r="BQ1792" s="7"/>
      <c r="BR1792" s="7"/>
      <c r="BS1792" s="7"/>
      <c r="BT1792" s="7"/>
      <c r="BU1792" s="7"/>
      <c r="BV1792" s="7"/>
      <c r="BW1792" s="7"/>
      <c r="BX1792" s="7"/>
      <c r="BY1792" s="7"/>
      <c r="BZ1792" s="7"/>
      <c r="CA1792" s="7"/>
      <c r="CB1792" s="7"/>
      <c r="CC1792" s="7"/>
      <c r="CD1792" s="7"/>
      <c r="CE1792" s="7"/>
      <c r="CF1792" s="7"/>
      <c r="CG1792" s="7"/>
      <c r="CH1792" s="7"/>
      <c r="CI1792" s="7"/>
      <c r="CJ1792" s="7"/>
      <c r="CK1792" s="7"/>
      <c r="CL1792" s="7"/>
      <c r="CM1792" s="7"/>
      <c r="CN1792" s="7"/>
      <c r="CO1792" s="7"/>
      <c r="CP1792" s="7"/>
      <c r="CQ1792" s="7"/>
      <c r="CR1792" s="7"/>
      <c r="CS1792" s="7"/>
      <c r="CT1792" s="7"/>
      <c r="CU1792" s="7"/>
      <c r="CV1792" s="7"/>
      <c r="CW1792" s="7"/>
      <c r="CX1792" s="7"/>
      <c r="CY1792" s="7"/>
      <c r="CZ1792" s="7"/>
      <c r="DA1792" s="7"/>
      <c r="DB1792" s="7"/>
    </row>
    <row r="1793" spans="22:106"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  <c r="AW1793" s="7"/>
      <c r="AX1793" s="7"/>
      <c r="AY1793" s="7"/>
      <c r="AZ1793" s="7"/>
      <c r="BA1793" s="7"/>
      <c r="BB1793" s="7"/>
      <c r="BC1793" s="7"/>
      <c r="BD1793" s="7"/>
      <c r="BE1793" s="7"/>
      <c r="BF1793" s="7"/>
      <c r="BG1793" s="7"/>
      <c r="BH1793" s="7"/>
      <c r="BI1793" s="7"/>
      <c r="BJ1793" s="7"/>
      <c r="BK1793" s="7"/>
      <c r="BL1793" s="7"/>
      <c r="BM1793" s="7"/>
      <c r="BN1793" s="7"/>
      <c r="BO1793" s="7"/>
      <c r="BP1793" s="7"/>
      <c r="BQ1793" s="7"/>
      <c r="BR1793" s="7"/>
      <c r="BS1793" s="7"/>
      <c r="BT1793" s="7"/>
      <c r="BU1793" s="7"/>
      <c r="BV1793" s="7"/>
      <c r="BW1793" s="7"/>
      <c r="BX1793" s="7"/>
      <c r="BY1793" s="7"/>
      <c r="BZ1793" s="7"/>
      <c r="CA1793" s="7"/>
      <c r="CB1793" s="7"/>
      <c r="CC1793" s="7"/>
      <c r="CD1793" s="7"/>
      <c r="CE1793" s="7"/>
      <c r="CF1793" s="7"/>
      <c r="CG1793" s="7"/>
      <c r="CH1793" s="7"/>
      <c r="CI1793" s="7"/>
      <c r="CJ1793" s="7"/>
      <c r="CK1793" s="7"/>
      <c r="CL1793" s="7"/>
      <c r="CM1793" s="7"/>
      <c r="CN1793" s="7"/>
      <c r="CO1793" s="7"/>
      <c r="CP1793" s="7"/>
      <c r="CQ1793" s="7"/>
      <c r="CR1793" s="7"/>
      <c r="CS1793" s="7"/>
      <c r="CT1793" s="7"/>
      <c r="CU1793" s="7"/>
      <c r="CV1793" s="7"/>
      <c r="CW1793" s="7"/>
      <c r="CX1793" s="7"/>
      <c r="CY1793" s="7"/>
      <c r="CZ1793" s="7"/>
      <c r="DA1793" s="7"/>
      <c r="DB1793" s="7"/>
    </row>
    <row r="1794" spans="22:106"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  <c r="AW1794" s="7"/>
      <c r="AX1794" s="7"/>
      <c r="AY1794" s="7"/>
      <c r="AZ1794" s="7"/>
      <c r="BA1794" s="7"/>
      <c r="BB1794" s="7"/>
      <c r="BC1794" s="7"/>
      <c r="BD1794" s="7"/>
      <c r="BE1794" s="7"/>
      <c r="BF1794" s="7"/>
      <c r="BG1794" s="7"/>
      <c r="BH1794" s="7"/>
      <c r="BI1794" s="7"/>
      <c r="BJ1794" s="7"/>
      <c r="BK1794" s="7"/>
      <c r="BL1794" s="7"/>
      <c r="BM1794" s="7"/>
      <c r="BN1794" s="7"/>
      <c r="BO1794" s="7"/>
      <c r="BP1794" s="7"/>
      <c r="BQ1794" s="7"/>
      <c r="BR1794" s="7"/>
      <c r="BS1794" s="7"/>
      <c r="BT1794" s="7"/>
      <c r="BU1794" s="7"/>
      <c r="BV1794" s="7"/>
      <c r="BW1794" s="7"/>
      <c r="BX1794" s="7"/>
      <c r="BY1794" s="7"/>
      <c r="BZ1794" s="7"/>
      <c r="CA1794" s="7"/>
      <c r="CB1794" s="7"/>
      <c r="CC1794" s="7"/>
      <c r="CD1794" s="7"/>
      <c r="CE1794" s="7"/>
      <c r="CF1794" s="7"/>
      <c r="CG1794" s="7"/>
      <c r="CH1794" s="7"/>
      <c r="CI1794" s="7"/>
      <c r="CJ1794" s="7"/>
      <c r="CK1794" s="7"/>
      <c r="CL1794" s="7"/>
      <c r="CM1794" s="7"/>
      <c r="CN1794" s="7"/>
      <c r="CO1794" s="7"/>
      <c r="CP1794" s="7"/>
      <c r="CQ1794" s="7"/>
      <c r="CR1794" s="7"/>
      <c r="CS1794" s="7"/>
      <c r="CT1794" s="7"/>
      <c r="CU1794" s="7"/>
      <c r="CV1794" s="7"/>
      <c r="CW1794" s="7"/>
      <c r="CX1794" s="7"/>
      <c r="CY1794" s="7"/>
      <c r="CZ1794" s="7"/>
      <c r="DA1794" s="7"/>
      <c r="DB1794" s="7"/>
    </row>
    <row r="1795" spans="22:106"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  <c r="AW1795" s="7"/>
      <c r="AX1795" s="7"/>
      <c r="AY1795" s="7"/>
      <c r="AZ1795" s="7"/>
      <c r="BA1795" s="7"/>
      <c r="BB1795" s="7"/>
      <c r="BC1795" s="7"/>
      <c r="BD1795" s="7"/>
      <c r="BE1795" s="7"/>
      <c r="BF1795" s="7"/>
      <c r="BG1795" s="7"/>
      <c r="BH1795" s="7"/>
      <c r="BI1795" s="7"/>
      <c r="BJ1795" s="7"/>
      <c r="BK1795" s="7"/>
      <c r="BL1795" s="7"/>
      <c r="BM1795" s="7"/>
      <c r="BN1795" s="7"/>
      <c r="BO1795" s="7"/>
      <c r="BP1795" s="7"/>
      <c r="BQ1795" s="7"/>
      <c r="BR1795" s="7"/>
      <c r="BS1795" s="7"/>
      <c r="BT1795" s="7"/>
      <c r="BU1795" s="7"/>
      <c r="BV1795" s="7"/>
      <c r="BW1795" s="7"/>
      <c r="BX1795" s="7"/>
      <c r="BY1795" s="7"/>
      <c r="BZ1795" s="7"/>
      <c r="CA1795" s="7"/>
      <c r="CB1795" s="7"/>
      <c r="CC1795" s="7"/>
      <c r="CD1795" s="7"/>
      <c r="CE1795" s="7"/>
      <c r="CF1795" s="7"/>
      <c r="CG1795" s="7"/>
      <c r="CH1795" s="7"/>
      <c r="CI1795" s="7"/>
      <c r="CJ1795" s="7"/>
      <c r="CK1795" s="7"/>
      <c r="CL1795" s="7"/>
      <c r="CM1795" s="7"/>
      <c r="CN1795" s="7"/>
      <c r="CO1795" s="7"/>
      <c r="CP1795" s="7"/>
      <c r="CQ1795" s="7"/>
      <c r="CR1795" s="7"/>
      <c r="CS1795" s="7"/>
      <c r="CT1795" s="7"/>
      <c r="CU1795" s="7"/>
      <c r="CV1795" s="7"/>
      <c r="CW1795" s="7"/>
      <c r="CX1795" s="7"/>
      <c r="CY1795" s="7"/>
      <c r="CZ1795" s="7"/>
      <c r="DA1795" s="7"/>
      <c r="DB1795" s="7"/>
    </row>
    <row r="1796" spans="22:106"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  <c r="AW1796" s="7"/>
      <c r="AX1796" s="7"/>
      <c r="AY1796" s="7"/>
      <c r="AZ1796" s="7"/>
      <c r="BA1796" s="7"/>
      <c r="BB1796" s="7"/>
      <c r="BC1796" s="7"/>
      <c r="BD1796" s="7"/>
      <c r="BE1796" s="7"/>
      <c r="BF1796" s="7"/>
      <c r="BG1796" s="7"/>
      <c r="BH1796" s="7"/>
      <c r="BI1796" s="7"/>
      <c r="BJ1796" s="7"/>
      <c r="BK1796" s="7"/>
      <c r="BL1796" s="7"/>
      <c r="BM1796" s="7"/>
      <c r="BN1796" s="7"/>
      <c r="BO1796" s="7"/>
      <c r="BP1796" s="7"/>
      <c r="BQ1796" s="7"/>
      <c r="BR1796" s="7"/>
      <c r="BS1796" s="7"/>
      <c r="BT1796" s="7"/>
      <c r="BU1796" s="7"/>
      <c r="BV1796" s="7"/>
      <c r="BW1796" s="7"/>
      <c r="BX1796" s="7"/>
      <c r="BY1796" s="7"/>
      <c r="BZ1796" s="7"/>
      <c r="CA1796" s="7"/>
      <c r="CB1796" s="7"/>
      <c r="CC1796" s="7"/>
      <c r="CD1796" s="7"/>
      <c r="CE1796" s="7"/>
      <c r="CF1796" s="7"/>
      <c r="CG1796" s="7"/>
      <c r="CH1796" s="7"/>
      <c r="CI1796" s="7"/>
      <c r="CJ1796" s="7"/>
      <c r="CK1796" s="7"/>
      <c r="CL1796" s="7"/>
      <c r="CM1796" s="7"/>
      <c r="CN1796" s="7"/>
      <c r="CO1796" s="7"/>
      <c r="CP1796" s="7"/>
      <c r="CQ1796" s="7"/>
      <c r="CR1796" s="7"/>
      <c r="CS1796" s="7"/>
      <c r="CT1796" s="7"/>
      <c r="CU1796" s="7"/>
      <c r="CV1796" s="7"/>
      <c r="CW1796" s="7"/>
      <c r="CX1796" s="7"/>
      <c r="CY1796" s="7"/>
      <c r="CZ1796" s="7"/>
      <c r="DA1796" s="7"/>
      <c r="DB1796" s="7"/>
    </row>
    <row r="1797" spans="22:106"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  <c r="AW1797" s="7"/>
      <c r="AX1797" s="7"/>
      <c r="AY1797" s="7"/>
      <c r="AZ1797" s="7"/>
      <c r="BA1797" s="7"/>
      <c r="BB1797" s="7"/>
      <c r="BC1797" s="7"/>
      <c r="BD1797" s="7"/>
      <c r="BE1797" s="7"/>
      <c r="BF1797" s="7"/>
      <c r="BG1797" s="7"/>
      <c r="BH1797" s="7"/>
      <c r="BI1797" s="7"/>
      <c r="BJ1797" s="7"/>
      <c r="BK1797" s="7"/>
      <c r="BL1797" s="7"/>
      <c r="BM1797" s="7"/>
      <c r="BN1797" s="7"/>
      <c r="BO1797" s="7"/>
      <c r="BP1797" s="7"/>
      <c r="BQ1797" s="7"/>
      <c r="BR1797" s="7"/>
      <c r="BS1797" s="7"/>
      <c r="BT1797" s="7"/>
      <c r="BU1797" s="7"/>
      <c r="BV1797" s="7"/>
      <c r="BW1797" s="7"/>
      <c r="BX1797" s="7"/>
      <c r="BY1797" s="7"/>
      <c r="BZ1797" s="7"/>
      <c r="CA1797" s="7"/>
      <c r="CB1797" s="7"/>
      <c r="CC1797" s="7"/>
      <c r="CD1797" s="7"/>
      <c r="CE1797" s="7"/>
      <c r="CF1797" s="7"/>
      <c r="CG1797" s="7"/>
      <c r="CH1797" s="7"/>
      <c r="CI1797" s="7"/>
      <c r="CJ1797" s="7"/>
      <c r="CK1797" s="7"/>
      <c r="CL1797" s="7"/>
      <c r="CM1797" s="7"/>
      <c r="CN1797" s="7"/>
      <c r="CO1797" s="7"/>
      <c r="CP1797" s="7"/>
      <c r="CQ1797" s="7"/>
      <c r="CR1797" s="7"/>
      <c r="CS1797" s="7"/>
      <c r="CT1797" s="7"/>
      <c r="CU1797" s="7"/>
      <c r="CV1797" s="7"/>
      <c r="CW1797" s="7"/>
      <c r="CX1797" s="7"/>
      <c r="CY1797" s="7"/>
      <c r="CZ1797" s="7"/>
      <c r="DA1797" s="7"/>
      <c r="DB1797" s="7"/>
    </row>
    <row r="1798" spans="22:106"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  <c r="AW1798" s="7"/>
      <c r="AX1798" s="7"/>
      <c r="AY1798" s="7"/>
      <c r="AZ1798" s="7"/>
      <c r="BA1798" s="7"/>
      <c r="BB1798" s="7"/>
      <c r="BC1798" s="7"/>
      <c r="BD1798" s="7"/>
      <c r="BE1798" s="7"/>
      <c r="BF1798" s="7"/>
      <c r="BG1798" s="7"/>
      <c r="BH1798" s="7"/>
      <c r="BI1798" s="7"/>
      <c r="BJ1798" s="7"/>
      <c r="BK1798" s="7"/>
      <c r="BL1798" s="7"/>
      <c r="BM1798" s="7"/>
      <c r="BN1798" s="7"/>
      <c r="BO1798" s="7"/>
      <c r="BP1798" s="7"/>
      <c r="BQ1798" s="7"/>
      <c r="BR1798" s="7"/>
      <c r="BS1798" s="7"/>
      <c r="BT1798" s="7"/>
      <c r="BU1798" s="7"/>
      <c r="BV1798" s="7"/>
      <c r="BW1798" s="7"/>
      <c r="BX1798" s="7"/>
      <c r="BY1798" s="7"/>
      <c r="BZ1798" s="7"/>
      <c r="CA1798" s="7"/>
      <c r="CB1798" s="7"/>
      <c r="CC1798" s="7"/>
      <c r="CD1798" s="7"/>
      <c r="CE1798" s="7"/>
      <c r="CF1798" s="7"/>
      <c r="CG1798" s="7"/>
      <c r="CH1798" s="7"/>
      <c r="CI1798" s="7"/>
      <c r="CJ1798" s="7"/>
      <c r="CK1798" s="7"/>
      <c r="CL1798" s="7"/>
      <c r="CM1798" s="7"/>
      <c r="CN1798" s="7"/>
      <c r="CO1798" s="7"/>
      <c r="CP1798" s="7"/>
      <c r="CQ1798" s="7"/>
      <c r="CR1798" s="7"/>
      <c r="CS1798" s="7"/>
      <c r="CT1798" s="7"/>
      <c r="CU1798" s="7"/>
      <c r="CV1798" s="7"/>
      <c r="CW1798" s="7"/>
      <c r="CX1798" s="7"/>
      <c r="CY1798" s="7"/>
      <c r="CZ1798" s="7"/>
      <c r="DA1798" s="7"/>
      <c r="DB1798" s="7"/>
    </row>
    <row r="1799" spans="22:106"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  <c r="AW1799" s="7"/>
      <c r="AX1799" s="7"/>
      <c r="AY1799" s="7"/>
      <c r="AZ1799" s="7"/>
      <c r="BA1799" s="7"/>
      <c r="BB1799" s="7"/>
      <c r="BC1799" s="7"/>
      <c r="BD1799" s="7"/>
      <c r="BE1799" s="7"/>
      <c r="BF1799" s="7"/>
      <c r="BG1799" s="7"/>
      <c r="BH1799" s="7"/>
      <c r="BI1799" s="7"/>
      <c r="BJ1799" s="7"/>
      <c r="BK1799" s="7"/>
      <c r="BL1799" s="7"/>
      <c r="BM1799" s="7"/>
      <c r="BN1799" s="7"/>
      <c r="BO1799" s="7"/>
      <c r="BP1799" s="7"/>
      <c r="BQ1799" s="7"/>
      <c r="BR1799" s="7"/>
      <c r="BS1799" s="7"/>
      <c r="BT1799" s="7"/>
      <c r="BU1799" s="7"/>
      <c r="BV1799" s="7"/>
      <c r="BW1799" s="7"/>
      <c r="BX1799" s="7"/>
      <c r="BY1799" s="7"/>
      <c r="BZ1799" s="7"/>
      <c r="CA1799" s="7"/>
      <c r="CB1799" s="7"/>
      <c r="CC1799" s="7"/>
      <c r="CD1799" s="7"/>
      <c r="CE1799" s="7"/>
      <c r="CF1799" s="7"/>
      <c r="CG1799" s="7"/>
      <c r="CH1799" s="7"/>
      <c r="CI1799" s="7"/>
      <c r="CJ1799" s="7"/>
      <c r="CK1799" s="7"/>
      <c r="CL1799" s="7"/>
      <c r="CM1799" s="7"/>
      <c r="CN1799" s="7"/>
      <c r="CO1799" s="7"/>
      <c r="CP1799" s="7"/>
      <c r="CQ1799" s="7"/>
      <c r="CR1799" s="7"/>
      <c r="CS1799" s="7"/>
      <c r="CT1799" s="7"/>
      <c r="CU1799" s="7"/>
      <c r="CV1799" s="7"/>
      <c r="CW1799" s="7"/>
      <c r="CX1799" s="7"/>
      <c r="CY1799" s="7"/>
      <c r="CZ1799" s="7"/>
      <c r="DA1799" s="7"/>
      <c r="DB1799" s="7"/>
    </row>
    <row r="1800" spans="22:106"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  <c r="AW1800" s="7"/>
      <c r="AX1800" s="7"/>
      <c r="AY1800" s="7"/>
      <c r="AZ1800" s="7"/>
      <c r="BA1800" s="7"/>
      <c r="BB1800" s="7"/>
      <c r="BC1800" s="7"/>
      <c r="BD1800" s="7"/>
      <c r="BE1800" s="7"/>
      <c r="BF1800" s="7"/>
      <c r="BG1800" s="7"/>
      <c r="BH1800" s="7"/>
      <c r="BI1800" s="7"/>
      <c r="BJ1800" s="7"/>
      <c r="BK1800" s="7"/>
      <c r="BL1800" s="7"/>
      <c r="BM1800" s="7"/>
      <c r="BN1800" s="7"/>
      <c r="BO1800" s="7"/>
      <c r="BP1800" s="7"/>
      <c r="BQ1800" s="7"/>
      <c r="BR1800" s="7"/>
      <c r="BS1800" s="7"/>
      <c r="BT1800" s="7"/>
      <c r="BU1800" s="7"/>
      <c r="BV1800" s="7"/>
      <c r="BW1800" s="7"/>
      <c r="BX1800" s="7"/>
      <c r="BY1800" s="7"/>
      <c r="BZ1800" s="7"/>
      <c r="CA1800" s="7"/>
      <c r="CB1800" s="7"/>
      <c r="CC1800" s="7"/>
      <c r="CD1800" s="7"/>
      <c r="CE1800" s="7"/>
      <c r="CF1800" s="7"/>
      <c r="CG1800" s="7"/>
      <c r="CH1800" s="7"/>
      <c r="CI1800" s="7"/>
      <c r="CJ1800" s="7"/>
      <c r="CK1800" s="7"/>
      <c r="CL1800" s="7"/>
      <c r="CM1800" s="7"/>
      <c r="CN1800" s="7"/>
      <c r="CO1800" s="7"/>
      <c r="CP1800" s="7"/>
      <c r="CQ1800" s="7"/>
      <c r="CR1800" s="7"/>
      <c r="CS1800" s="7"/>
      <c r="CT1800" s="7"/>
      <c r="CU1800" s="7"/>
      <c r="CV1800" s="7"/>
      <c r="CW1800" s="7"/>
      <c r="CX1800" s="7"/>
      <c r="CY1800" s="7"/>
      <c r="CZ1800" s="7"/>
      <c r="DA1800" s="7"/>
      <c r="DB1800" s="7"/>
    </row>
    <row r="1801" spans="22:106"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  <c r="AW1801" s="7"/>
      <c r="AX1801" s="7"/>
      <c r="AY1801" s="7"/>
      <c r="AZ1801" s="7"/>
      <c r="BA1801" s="7"/>
      <c r="BB1801" s="7"/>
      <c r="BC1801" s="7"/>
      <c r="BD1801" s="7"/>
      <c r="BE1801" s="7"/>
      <c r="BF1801" s="7"/>
      <c r="BG1801" s="7"/>
      <c r="BH1801" s="7"/>
      <c r="BI1801" s="7"/>
      <c r="BJ1801" s="7"/>
      <c r="BK1801" s="7"/>
      <c r="BL1801" s="7"/>
      <c r="BM1801" s="7"/>
      <c r="BN1801" s="7"/>
      <c r="BO1801" s="7"/>
      <c r="BP1801" s="7"/>
      <c r="BQ1801" s="7"/>
      <c r="BR1801" s="7"/>
      <c r="BS1801" s="7"/>
      <c r="BT1801" s="7"/>
      <c r="BU1801" s="7"/>
      <c r="BV1801" s="7"/>
      <c r="BW1801" s="7"/>
      <c r="BX1801" s="7"/>
      <c r="BY1801" s="7"/>
      <c r="BZ1801" s="7"/>
      <c r="CA1801" s="7"/>
      <c r="CB1801" s="7"/>
      <c r="CC1801" s="7"/>
      <c r="CD1801" s="7"/>
      <c r="CE1801" s="7"/>
      <c r="CF1801" s="7"/>
      <c r="CG1801" s="7"/>
      <c r="CH1801" s="7"/>
      <c r="CI1801" s="7"/>
      <c r="CJ1801" s="7"/>
      <c r="CK1801" s="7"/>
      <c r="CL1801" s="7"/>
      <c r="CM1801" s="7"/>
      <c r="CN1801" s="7"/>
      <c r="CO1801" s="7"/>
      <c r="CP1801" s="7"/>
      <c r="CQ1801" s="7"/>
      <c r="CR1801" s="7"/>
      <c r="CS1801" s="7"/>
      <c r="CT1801" s="7"/>
      <c r="CU1801" s="7"/>
      <c r="CV1801" s="7"/>
      <c r="CW1801" s="7"/>
      <c r="CX1801" s="7"/>
      <c r="CY1801" s="7"/>
      <c r="CZ1801" s="7"/>
      <c r="DA1801" s="7"/>
      <c r="DB1801" s="7"/>
    </row>
    <row r="1802" spans="22:106"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  <c r="AW1802" s="7"/>
      <c r="AX1802" s="7"/>
      <c r="AY1802" s="7"/>
      <c r="AZ1802" s="7"/>
      <c r="BA1802" s="7"/>
      <c r="BB1802" s="7"/>
      <c r="BC1802" s="7"/>
      <c r="BD1802" s="7"/>
      <c r="BE1802" s="7"/>
      <c r="BF1802" s="7"/>
      <c r="BG1802" s="7"/>
      <c r="BH1802" s="7"/>
      <c r="BI1802" s="7"/>
      <c r="BJ1802" s="7"/>
      <c r="BK1802" s="7"/>
      <c r="BL1802" s="7"/>
      <c r="BM1802" s="7"/>
      <c r="BN1802" s="7"/>
      <c r="BO1802" s="7"/>
      <c r="BP1802" s="7"/>
      <c r="BQ1802" s="7"/>
      <c r="BR1802" s="7"/>
      <c r="BS1802" s="7"/>
      <c r="BT1802" s="7"/>
      <c r="BU1802" s="7"/>
      <c r="BV1802" s="7"/>
      <c r="BW1802" s="7"/>
      <c r="BX1802" s="7"/>
      <c r="BY1802" s="7"/>
      <c r="BZ1802" s="7"/>
      <c r="CA1802" s="7"/>
      <c r="CB1802" s="7"/>
      <c r="CC1802" s="7"/>
      <c r="CD1802" s="7"/>
      <c r="CE1802" s="7"/>
      <c r="CF1802" s="7"/>
      <c r="CG1802" s="7"/>
      <c r="CH1802" s="7"/>
      <c r="CI1802" s="7"/>
      <c r="CJ1802" s="7"/>
      <c r="CK1802" s="7"/>
      <c r="CL1802" s="7"/>
      <c r="CM1802" s="7"/>
      <c r="CN1802" s="7"/>
      <c r="CO1802" s="7"/>
      <c r="CP1802" s="7"/>
      <c r="CQ1802" s="7"/>
      <c r="CR1802" s="7"/>
      <c r="CS1802" s="7"/>
      <c r="CT1802" s="7"/>
      <c r="CU1802" s="7"/>
      <c r="CV1802" s="7"/>
      <c r="CW1802" s="7"/>
      <c r="CX1802" s="7"/>
      <c r="CY1802" s="7"/>
      <c r="CZ1802" s="7"/>
      <c r="DA1802" s="7"/>
      <c r="DB1802" s="7"/>
    </row>
    <row r="1803" spans="22:106"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  <c r="AW1803" s="7"/>
      <c r="AX1803" s="7"/>
      <c r="AY1803" s="7"/>
      <c r="AZ1803" s="7"/>
      <c r="BA1803" s="7"/>
      <c r="BB1803" s="7"/>
      <c r="BC1803" s="7"/>
      <c r="BD1803" s="7"/>
      <c r="BE1803" s="7"/>
      <c r="BF1803" s="7"/>
      <c r="BG1803" s="7"/>
      <c r="BH1803" s="7"/>
      <c r="BI1803" s="7"/>
      <c r="BJ1803" s="7"/>
      <c r="BK1803" s="7"/>
      <c r="BL1803" s="7"/>
      <c r="BM1803" s="7"/>
      <c r="BN1803" s="7"/>
      <c r="BO1803" s="7"/>
      <c r="BP1803" s="7"/>
      <c r="BQ1803" s="7"/>
      <c r="BR1803" s="7"/>
      <c r="BS1803" s="7"/>
      <c r="BT1803" s="7"/>
      <c r="BU1803" s="7"/>
      <c r="BV1803" s="7"/>
      <c r="BW1803" s="7"/>
      <c r="BX1803" s="7"/>
      <c r="BY1803" s="7"/>
      <c r="BZ1803" s="7"/>
      <c r="CA1803" s="7"/>
      <c r="CB1803" s="7"/>
      <c r="CC1803" s="7"/>
      <c r="CD1803" s="7"/>
      <c r="CE1803" s="7"/>
      <c r="CF1803" s="7"/>
      <c r="CG1803" s="7"/>
      <c r="CH1803" s="7"/>
      <c r="CI1803" s="7"/>
      <c r="CJ1803" s="7"/>
      <c r="CK1803" s="7"/>
      <c r="CL1803" s="7"/>
      <c r="CM1803" s="7"/>
      <c r="CN1803" s="7"/>
      <c r="CO1803" s="7"/>
      <c r="CP1803" s="7"/>
      <c r="CQ1803" s="7"/>
      <c r="CR1803" s="7"/>
      <c r="CS1803" s="7"/>
      <c r="CT1803" s="7"/>
      <c r="CU1803" s="7"/>
      <c r="CV1803" s="7"/>
      <c r="CW1803" s="7"/>
      <c r="CX1803" s="7"/>
      <c r="CY1803" s="7"/>
      <c r="CZ1803" s="7"/>
      <c r="DA1803" s="7"/>
      <c r="DB1803" s="7"/>
    </row>
    <row r="1804" spans="22:106"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  <c r="AW1804" s="7"/>
      <c r="AX1804" s="7"/>
      <c r="AY1804" s="7"/>
      <c r="AZ1804" s="7"/>
      <c r="BA1804" s="7"/>
      <c r="BB1804" s="7"/>
      <c r="BC1804" s="7"/>
      <c r="BD1804" s="7"/>
      <c r="BE1804" s="7"/>
      <c r="BF1804" s="7"/>
      <c r="BG1804" s="7"/>
      <c r="BH1804" s="7"/>
      <c r="BI1804" s="7"/>
      <c r="BJ1804" s="7"/>
      <c r="BK1804" s="7"/>
      <c r="BL1804" s="7"/>
      <c r="BM1804" s="7"/>
      <c r="BN1804" s="7"/>
      <c r="BO1804" s="7"/>
      <c r="BP1804" s="7"/>
      <c r="BQ1804" s="7"/>
      <c r="BR1804" s="7"/>
      <c r="BS1804" s="7"/>
      <c r="BT1804" s="7"/>
      <c r="BU1804" s="7"/>
      <c r="BV1804" s="7"/>
      <c r="BW1804" s="7"/>
      <c r="BX1804" s="7"/>
      <c r="BY1804" s="7"/>
      <c r="BZ1804" s="7"/>
      <c r="CA1804" s="7"/>
      <c r="CB1804" s="7"/>
      <c r="CC1804" s="7"/>
      <c r="CD1804" s="7"/>
      <c r="CE1804" s="7"/>
      <c r="CF1804" s="7"/>
      <c r="CG1804" s="7"/>
      <c r="CH1804" s="7"/>
      <c r="CI1804" s="7"/>
      <c r="CJ1804" s="7"/>
      <c r="CK1804" s="7"/>
      <c r="CL1804" s="7"/>
      <c r="CM1804" s="7"/>
      <c r="CN1804" s="7"/>
      <c r="CO1804" s="7"/>
      <c r="CP1804" s="7"/>
      <c r="CQ1804" s="7"/>
      <c r="CR1804" s="7"/>
      <c r="CS1804" s="7"/>
      <c r="CT1804" s="7"/>
      <c r="CU1804" s="7"/>
      <c r="CV1804" s="7"/>
      <c r="CW1804" s="7"/>
      <c r="CX1804" s="7"/>
      <c r="CY1804" s="7"/>
      <c r="CZ1804" s="7"/>
      <c r="DA1804" s="7"/>
      <c r="DB1804" s="7"/>
    </row>
    <row r="1805" spans="22:106"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  <c r="AW1805" s="7"/>
      <c r="AX1805" s="7"/>
      <c r="AY1805" s="7"/>
      <c r="AZ1805" s="7"/>
      <c r="BA1805" s="7"/>
      <c r="BB1805" s="7"/>
      <c r="BC1805" s="7"/>
      <c r="BD1805" s="7"/>
      <c r="BE1805" s="7"/>
      <c r="BF1805" s="7"/>
      <c r="BG1805" s="7"/>
      <c r="BH1805" s="7"/>
      <c r="BI1805" s="7"/>
      <c r="BJ1805" s="7"/>
      <c r="BK1805" s="7"/>
      <c r="BL1805" s="7"/>
      <c r="BM1805" s="7"/>
      <c r="BN1805" s="7"/>
      <c r="BO1805" s="7"/>
      <c r="BP1805" s="7"/>
      <c r="BQ1805" s="7"/>
      <c r="BR1805" s="7"/>
      <c r="BS1805" s="7"/>
      <c r="BT1805" s="7"/>
      <c r="BU1805" s="7"/>
      <c r="BV1805" s="7"/>
      <c r="BW1805" s="7"/>
      <c r="BX1805" s="7"/>
      <c r="BY1805" s="7"/>
      <c r="BZ1805" s="7"/>
      <c r="CA1805" s="7"/>
      <c r="CB1805" s="7"/>
      <c r="CC1805" s="7"/>
      <c r="CD1805" s="7"/>
      <c r="CE1805" s="7"/>
      <c r="CF1805" s="7"/>
      <c r="CG1805" s="7"/>
      <c r="CH1805" s="7"/>
      <c r="CI1805" s="7"/>
      <c r="CJ1805" s="7"/>
      <c r="CK1805" s="7"/>
      <c r="CL1805" s="7"/>
      <c r="CM1805" s="7"/>
      <c r="CN1805" s="7"/>
      <c r="CO1805" s="7"/>
      <c r="CP1805" s="7"/>
      <c r="CQ1805" s="7"/>
      <c r="CR1805" s="7"/>
      <c r="CS1805" s="7"/>
      <c r="CT1805" s="7"/>
      <c r="CU1805" s="7"/>
      <c r="CV1805" s="7"/>
      <c r="CW1805" s="7"/>
      <c r="CX1805" s="7"/>
      <c r="CY1805" s="7"/>
      <c r="CZ1805" s="7"/>
      <c r="DA1805" s="7"/>
      <c r="DB1805" s="7"/>
    </row>
    <row r="1806" spans="22:106"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  <c r="AW1806" s="7"/>
      <c r="AX1806" s="7"/>
      <c r="AY1806" s="7"/>
      <c r="AZ1806" s="7"/>
      <c r="BA1806" s="7"/>
      <c r="BB1806" s="7"/>
      <c r="BC1806" s="7"/>
      <c r="BD1806" s="7"/>
      <c r="BE1806" s="7"/>
      <c r="BF1806" s="7"/>
      <c r="BG1806" s="7"/>
      <c r="BH1806" s="7"/>
      <c r="BI1806" s="7"/>
      <c r="BJ1806" s="7"/>
      <c r="BK1806" s="7"/>
      <c r="BL1806" s="7"/>
      <c r="BM1806" s="7"/>
      <c r="BN1806" s="7"/>
      <c r="BO1806" s="7"/>
      <c r="BP1806" s="7"/>
      <c r="BQ1806" s="7"/>
      <c r="BR1806" s="7"/>
      <c r="BS1806" s="7"/>
      <c r="BT1806" s="7"/>
      <c r="BU1806" s="7"/>
      <c r="BV1806" s="7"/>
      <c r="BW1806" s="7"/>
      <c r="BX1806" s="7"/>
      <c r="BY1806" s="7"/>
      <c r="BZ1806" s="7"/>
      <c r="CA1806" s="7"/>
      <c r="CB1806" s="7"/>
      <c r="CC1806" s="7"/>
      <c r="CD1806" s="7"/>
      <c r="CE1806" s="7"/>
      <c r="CF1806" s="7"/>
      <c r="CG1806" s="7"/>
      <c r="CH1806" s="7"/>
      <c r="CI1806" s="7"/>
      <c r="CJ1806" s="7"/>
      <c r="CK1806" s="7"/>
      <c r="CL1806" s="7"/>
      <c r="CM1806" s="7"/>
      <c r="CN1806" s="7"/>
      <c r="CO1806" s="7"/>
      <c r="CP1806" s="7"/>
      <c r="CQ1806" s="7"/>
      <c r="CR1806" s="7"/>
      <c r="CS1806" s="7"/>
      <c r="CT1806" s="7"/>
      <c r="CU1806" s="7"/>
      <c r="CV1806" s="7"/>
      <c r="CW1806" s="7"/>
      <c r="CX1806" s="7"/>
      <c r="CY1806" s="7"/>
      <c r="CZ1806" s="7"/>
      <c r="DA1806" s="7"/>
      <c r="DB1806" s="7"/>
    </row>
    <row r="1807" spans="22:106"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  <c r="AW1807" s="7"/>
      <c r="AX1807" s="7"/>
      <c r="AY1807" s="7"/>
      <c r="AZ1807" s="7"/>
      <c r="BA1807" s="7"/>
      <c r="BB1807" s="7"/>
      <c r="BC1807" s="7"/>
      <c r="BD1807" s="7"/>
      <c r="BE1807" s="7"/>
      <c r="BF1807" s="7"/>
      <c r="BG1807" s="7"/>
      <c r="BH1807" s="7"/>
      <c r="BI1807" s="7"/>
      <c r="BJ1807" s="7"/>
      <c r="BK1807" s="7"/>
      <c r="BL1807" s="7"/>
      <c r="BM1807" s="7"/>
      <c r="BN1807" s="7"/>
      <c r="BO1807" s="7"/>
      <c r="BP1807" s="7"/>
      <c r="BQ1807" s="7"/>
      <c r="BR1807" s="7"/>
      <c r="BS1807" s="7"/>
      <c r="BT1807" s="7"/>
      <c r="BU1807" s="7"/>
      <c r="BV1807" s="7"/>
      <c r="BW1807" s="7"/>
      <c r="BX1807" s="7"/>
      <c r="BY1807" s="7"/>
      <c r="BZ1807" s="7"/>
      <c r="CA1807" s="7"/>
      <c r="CB1807" s="7"/>
      <c r="CC1807" s="7"/>
      <c r="CD1807" s="7"/>
      <c r="CE1807" s="7"/>
      <c r="CF1807" s="7"/>
      <c r="CG1807" s="7"/>
      <c r="CH1807" s="7"/>
      <c r="CI1807" s="7"/>
      <c r="CJ1807" s="7"/>
      <c r="CK1807" s="7"/>
      <c r="CL1807" s="7"/>
      <c r="CM1807" s="7"/>
      <c r="CN1807" s="7"/>
      <c r="CO1807" s="7"/>
      <c r="CP1807" s="7"/>
      <c r="CQ1807" s="7"/>
      <c r="CR1807" s="7"/>
      <c r="CS1807" s="7"/>
      <c r="CT1807" s="7"/>
      <c r="CU1807" s="7"/>
      <c r="CV1807" s="7"/>
      <c r="CW1807" s="7"/>
      <c r="CX1807" s="7"/>
      <c r="CY1807" s="7"/>
      <c r="CZ1807" s="7"/>
      <c r="DA1807" s="7"/>
      <c r="DB1807" s="7"/>
    </row>
    <row r="1808" spans="22:106"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  <c r="AW1808" s="7"/>
      <c r="AX1808" s="7"/>
      <c r="AY1808" s="7"/>
      <c r="AZ1808" s="7"/>
      <c r="BA1808" s="7"/>
      <c r="BB1808" s="7"/>
      <c r="BC1808" s="7"/>
      <c r="BD1808" s="7"/>
      <c r="BE1808" s="7"/>
      <c r="BF1808" s="7"/>
      <c r="BG1808" s="7"/>
      <c r="BH1808" s="7"/>
      <c r="BI1808" s="7"/>
      <c r="BJ1808" s="7"/>
      <c r="BK1808" s="7"/>
      <c r="BL1808" s="7"/>
      <c r="BM1808" s="7"/>
      <c r="BN1808" s="7"/>
      <c r="BO1808" s="7"/>
      <c r="BP1808" s="7"/>
      <c r="BQ1808" s="7"/>
      <c r="BR1808" s="7"/>
      <c r="BS1808" s="7"/>
      <c r="BT1808" s="7"/>
      <c r="BU1808" s="7"/>
      <c r="BV1808" s="7"/>
      <c r="BW1808" s="7"/>
      <c r="BX1808" s="7"/>
      <c r="BY1808" s="7"/>
      <c r="BZ1808" s="7"/>
      <c r="CA1808" s="7"/>
      <c r="CB1808" s="7"/>
      <c r="CC1808" s="7"/>
      <c r="CD1808" s="7"/>
      <c r="CE1808" s="7"/>
      <c r="CF1808" s="7"/>
      <c r="CG1808" s="7"/>
      <c r="CH1808" s="7"/>
      <c r="CI1808" s="7"/>
      <c r="CJ1808" s="7"/>
      <c r="CK1808" s="7"/>
      <c r="CL1808" s="7"/>
      <c r="CM1808" s="7"/>
      <c r="CN1808" s="7"/>
      <c r="CO1808" s="7"/>
      <c r="CP1808" s="7"/>
      <c r="CQ1808" s="7"/>
      <c r="CR1808" s="7"/>
      <c r="CS1808" s="7"/>
      <c r="CT1808" s="7"/>
      <c r="CU1808" s="7"/>
      <c r="CV1808" s="7"/>
      <c r="CW1808" s="7"/>
      <c r="CX1808" s="7"/>
      <c r="CY1808" s="7"/>
      <c r="CZ1808" s="7"/>
      <c r="DA1808" s="7"/>
      <c r="DB1808" s="7"/>
    </row>
    <row r="1809" spans="22:106"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  <c r="AW1809" s="7"/>
      <c r="AX1809" s="7"/>
      <c r="AY1809" s="7"/>
      <c r="AZ1809" s="7"/>
      <c r="BA1809" s="7"/>
      <c r="BB1809" s="7"/>
      <c r="BC1809" s="7"/>
      <c r="BD1809" s="7"/>
      <c r="BE1809" s="7"/>
      <c r="BF1809" s="7"/>
      <c r="BG1809" s="7"/>
      <c r="BH1809" s="7"/>
      <c r="BI1809" s="7"/>
      <c r="BJ1809" s="7"/>
      <c r="BK1809" s="7"/>
      <c r="BL1809" s="7"/>
      <c r="BM1809" s="7"/>
      <c r="BN1809" s="7"/>
      <c r="BO1809" s="7"/>
      <c r="BP1809" s="7"/>
      <c r="BQ1809" s="7"/>
      <c r="BR1809" s="7"/>
      <c r="BS1809" s="7"/>
      <c r="BT1809" s="7"/>
      <c r="BU1809" s="7"/>
      <c r="BV1809" s="7"/>
      <c r="BW1809" s="7"/>
      <c r="BX1809" s="7"/>
      <c r="BY1809" s="7"/>
      <c r="BZ1809" s="7"/>
      <c r="CA1809" s="7"/>
      <c r="CB1809" s="7"/>
      <c r="CC1809" s="7"/>
      <c r="CD1809" s="7"/>
      <c r="CE1809" s="7"/>
      <c r="CF1809" s="7"/>
      <c r="CG1809" s="7"/>
      <c r="CH1809" s="7"/>
      <c r="CI1809" s="7"/>
      <c r="CJ1809" s="7"/>
      <c r="CK1809" s="7"/>
      <c r="CL1809" s="7"/>
      <c r="CM1809" s="7"/>
      <c r="CN1809" s="7"/>
      <c r="CO1809" s="7"/>
      <c r="CP1809" s="7"/>
      <c r="CQ1809" s="7"/>
      <c r="CR1809" s="7"/>
      <c r="CS1809" s="7"/>
      <c r="CT1809" s="7"/>
      <c r="CU1809" s="7"/>
      <c r="CV1809" s="7"/>
      <c r="CW1809" s="7"/>
      <c r="CX1809" s="7"/>
      <c r="CY1809" s="7"/>
      <c r="CZ1809" s="7"/>
      <c r="DA1809" s="7"/>
      <c r="DB1809" s="7"/>
    </row>
    <row r="1810" spans="22:106"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  <c r="AW1810" s="7"/>
      <c r="AX1810" s="7"/>
      <c r="AY1810" s="7"/>
      <c r="AZ1810" s="7"/>
      <c r="BA1810" s="7"/>
      <c r="BB1810" s="7"/>
      <c r="BC1810" s="7"/>
      <c r="BD1810" s="7"/>
      <c r="BE1810" s="7"/>
      <c r="BF1810" s="7"/>
      <c r="BG1810" s="7"/>
      <c r="BH1810" s="7"/>
      <c r="BI1810" s="7"/>
      <c r="BJ1810" s="7"/>
      <c r="BK1810" s="7"/>
      <c r="BL1810" s="7"/>
      <c r="BM1810" s="7"/>
      <c r="BN1810" s="7"/>
      <c r="BO1810" s="7"/>
      <c r="BP1810" s="7"/>
      <c r="BQ1810" s="7"/>
      <c r="BR1810" s="7"/>
      <c r="BS1810" s="7"/>
      <c r="BT1810" s="7"/>
      <c r="BU1810" s="7"/>
      <c r="BV1810" s="7"/>
      <c r="BW1810" s="7"/>
      <c r="BX1810" s="7"/>
      <c r="BY1810" s="7"/>
      <c r="BZ1810" s="7"/>
      <c r="CA1810" s="7"/>
      <c r="CB1810" s="7"/>
      <c r="CC1810" s="7"/>
      <c r="CD1810" s="7"/>
      <c r="CE1810" s="7"/>
      <c r="CF1810" s="7"/>
      <c r="CG1810" s="7"/>
      <c r="CH1810" s="7"/>
      <c r="CI1810" s="7"/>
      <c r="CJ1810" s="7"/>
      <c r="CK1810" s="7"/>
      <c r="CL1810" s="7"/>
      <c r="CM1810" s="7"/>
      <c r="CN1810" s="7"/>
      <c r="CO1810" s="7"/>
      <c r="CP1810" s="7"/>
      <c r="CQ1810" s="7"/>
      <c r="CR1810" s="7"/>
      <c r="CS1810" s="7"/>
      <c r="CT1810" s="7"/>
      <c r="CU1810" s="7"/>
      <c r="CV1810" s="7"/>
      <c r="CW1810" s="7"/>
      <c r="CX1810" s="7"/>
      <c r="CY1810" s="7"/>
      <c r="CZ1810" s="7"/>
      <c r="DA1810" s="7"/>
      <c r="DB1810" s="7"/>
    </row>
    <row r="1811" spans="22:106"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  <c r="AW1811" s="7"/>
      <c r="AX1811" s="7"/>
      <c r="AY1811" s="7"/>
      <c r="AZ1811" s="7"/>
      <c r="BA1811" s="7"/>
      <c r="BB1811" s="7"/>
      <c r="BC1811" s="7"/>
      <c r="BD1811" s="7"/>
      <c r="BE1811" s="7"/>
      <c r="BF1811" s="7"/>
      <c r="BG1811" s="7"/>
      <c r="BH1811" s="7"/>
      <c r="BI1811" s="7"/>
      <c r="BJ1811" s="7"/>
      <c r="BK1811" s="7"/>
      <c r="BL1811" s="7"/>
      <c r="BM1811" s="7"/>
      <c r="BN1811" s="7"/>
      <c r="BO1811" s="7"/>
      <c r="BP1811" s="7"/>
      <c r="BQ1811" s="7"/>
      <c r="BR1811" s="7"/>
      <c r="BS1811" s="7"/>
      <c r="BT1811" s="7"/>
      <c r="BU1811" s="7"/>
      <c r="BV1811" s="7"/>
      <c r="BW1811" s="7"/>
      <c r="BX1811" s="7"/>
      <c r="BY1811" s="7"/>
      <c r="BZ1811" s="7"/>
      <c r="CA1811" s="7"/>
      <c r="CB1811" s="7"/>
      <c r="CC1811" s="7"/>
      <c r="CD1811" s="7"/>
      <c r="CE1811" s="7"/>
      <c r="CF1811" s="7"/>
      <c r="CG1811" s="7"/>
      <c r="CH1811" s="7"/>
      <c r="CI1811" s="7"/>
      <c r="CJ1811" s="7"/>
      <c r="CK1811" s="7"/>
      <c r="CL1811" s="7"/>
      <c r="CM1811" s="7"/>
      <c r="CN1811" s="7"/>
      <c r="CO1811" s="7"/>
      <c r="CP1811" s="7"/>
      <c r="CQ1811" s="7"/>
      <c r="CR1811" s="7"/>
      <c r="CS1811" s="7"/>
      <c r="CT1811" s="7"/>
      <c r="CU1811" s="7"/>
      <c r="CV1811" s="7"/>
      <c r="CW1811" s="7"/>
      <c r="CX1811" s="7"/>
      <c r="CY1811" s="7"/>
      <c r="CZ1811" s="7"/>
      <c r="DA1811" s="7"/>
      <c r="DB1811" s="7"/>
    </row>
    <row r="1812" spans="22:106"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  <c r="AW1812" s="7"/>
      <c r="AX1812" s="7"/>
      <c r="AY1812" s="7"/>
      <c r="AZ1812" s="7"/>
      <c r="BA1812" s="7"/>
      <c r="BB1812" s="7"/>
      <c r="BC1812" s="7"/>
      <c r="BD1812" s="7"/>
      <c r="BE1812" s="7"/>
      <c r="BF1812" s="7"/>
      <c r="BG1812" s="7"/>
      <c r="BH1812" s="7"/>
      <c r="BI1812" s="7"/>
      <c r="BJ1812" s="7"/>
      <c r="BK1812" s="7"/>
      <c r="BL1812" s="7"/>
      <c r="BM1812" s="7"/>
      <c r="BN1812" s="7"/>
      <c r="BO1812" s="7"/>
      <c r="BP1812" s="7"/>
      <c r="BQ1812" s="7"/>
      <c r="BR1812" s="7"/>
      <c r="BS1812" s="7"/>
      <c r="BT1812" s="7"/>
      <c r="BU1812" s="7"/>
      <c r="BV1812" s="7"/>
      <c r="BW1812" s="7"/>
      <c r="BX1812" s="7"/>
      <c r="BY1812" s="7"/>
      <c r="BZ1812" s="7"/>
      <c r="CA1812" s="7"/>
      <c r="CB1812" s="7"/>
      <c r="CC1812" s="7"/>
      <c r="CD1812" s="7"/>
      <c r="CE1812" s="7"/>
      <c r="CF1812" s="7"/>
      <c r="CG1812" s="7"/>
      <c r="CH1812" s="7"/>
      <c r="CI1812" s="7"/>
      <c r="CJ1812" s="7"/>
      <c r="CK1812" s="7"/>
      <c r="CL1812" s="7"/>
      <c r="CM1812" s="7"/>
      <c r="CN1812" s="7"/>
      <c r="CO1812" s="7"/>
      <c r="CP1812" s="7"/>
      <c r="CQ1812" s="7"/>
      <c r="CR1812" s="7"/>
      <c r="CS1812" s="7"/>
      <c r="CT1812" s="7"/>
      <c r="CU1812" s="7"/>
      <c r="CV1812" s="7"/>
      <c r="CW1812" s="7"/>
      <c r="CX1812" s="7"/>
      <c r="CY1812" s="7"/>
      <c r="CZ1812" s="7"/>
      <c r="DA1812" s="7"/>
      <c r="DB1812" s="7"/>
    </row>
    <row r="1813" spans="22:106"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  <c r="AW1813" s="7"/>
      <c r="AX1813" s="7"/>
      <c r="AY1813" s="7"/>
      <c r="AZ1813" s="7"/>
      <c r="BA1813" s="7"/>
      <c r="BB1813" s="7"/>
      <c r="BC1813" s="7"/>
      <c r="BD1813" s="7"/>
      <c r="BE1813" s="7"/>
      <c r="BF1813" s="7"/>
      <c r="BG1813" s="7"/>
      <c r="BH1813" s="7"/>
      <c r="BI1813" s="7"/>
      <c r="BJ1813" s="7"/>
      <c r="BK1813" s="7"/>
      <c r="BL1813" s="7"/>
      <c r="BM1813" s="7"/>
      <c r="BN1813" s="7"/>
      <c r="BO1813" s="7"/>
      <c r="BP1813" s="7"/>
      <c r="BQ1813" s="7"/>
      <c r="BR1813" s="7"/>
      <c r="BS1813" s="7"/>
      <c r="BT1813" s="7"/>
      <c r="BU1813" s="7"/>
      <c r="BV1813" s="7"/>
      <c r="BW1813" s="7"/>
      <c r="BX1813" s="7"/>
      <c r="BY1813" s="7"/>
      <c r="BZ1813" s="7"/>
      <c r="CA1813" s="7"/>
      <c r="CB1813" s="7"/>
      <c r="CC1813" s="7"/>
      <c r="CD1813" s="7"/>
      <c r="CE1813" s="7"/>
      <c r="CF1813" s="7"/>
      <c r="CG1813" s="7"/>
      <c r="CH1813" s="7"/>
      <c r="CI1813" s="7"/>
      <c r="CJ1813" s="7"/>
      <c r="CK1813" s="7"/>
      <c r="CL1813" s="7"/>
      <c r="CM1813" s="7"/>
      <c r="CN1813" s="7"/>
      <c r="CO1813" s="7"/>
      <c r="CP1813" s="7"/>
      <c r="CQ1813" s="7"/>
      <c r="CR1813" s="7"/>
      <c r="CS1813" s="7"/>
      <c r="CT1813" s="7"/>
      <c r="CU1813" s="7"/>
      <c r="CV1813" s="7"/>
      <c r="CW1813" s="7"/>
      <c r="CX1813" s="7"/>
      <c r="CY1813" s="7"/>
      <c r="CZ1813" s="7"/>
      <c r="DA1813" s="7"/>
      <c r="DB1813" s="7"/>
    </row>
    <row r="1814" spans="22:106"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  <c r="AW1814" s="7"/>
      <c r="AX1814" s="7"/>
      <c r="AY1814" s="7"/>
      <c r="AZ1814" s="7"/>
      <c r="BA1814" s="7"/>
      <c r="BB1814" s="7"/>
      <c r="BC1814" s="7"/>
      <c r="BD1814" s="7"/>
      <c r="BE1814" s="7"/>
      <c r="BF1814" s="7"/>
      <c r="BG1814" s="7"/>
      <c r="BH1814" s="7"/>
      <c r="BI1814" s="7"/>
      <c r="BJ1814" s="7"/>
      <c r="BK1814" s="7"/>
      <c r="BL1814" s="7"/>
      <c r="BM1814" s="7"/>
      <c r="BN1814" s="7"/>
      <c r="BO1814" s="7"/>
      <c r="BP1814" s="7"/>
      <c r="BQ1814" s="7"/>
      <c r="BR1814" s="7"/>
      <c r="BS1814" s="7"/>
      <c r="BT1814" s="7"/>
      <c r="BU1814" s="7"/>
      <c r="BV1814" s="7"/>
      <c r="BW1814" s="7"/>
      <c r="BX1814" s="7"/>
      <c r="BY1814" s="7"/>
      <c r="BZ1814" s="7"/>
      <c r="CA1814" s="7"/>
      <c r="CB1814" s="7"/>
      <c r="CC1814" s="7"/>
      <c r="CD1814" s="7"/>
      <c r="CE1814" s="7"/>
      <c r="CF1814" s="7"/>
      <c r="CG1814" s="7"/>
      <c r="CH1814" s="7"/>
      <c r="CI1814" s="7"/>
      <c r="CJ1814" s="7"/>
      <c r="CK1814" s="7"/>
      <c r="CL1814" s="7"/>
      <c r="CM1814" s="7"/>
      <c r="CN1814" s="7"/>
      <c r="CO1814" s="7"/>
      <c r="CP1814" s="7"/>
      <c r="CQ1814" s="7"/>
      <c r="CR1814" s="7"/>
      <c r="CS1814" s="7"/>
      <c r="CT1814" s="7"/>
      <c r="CU1814" s="7"/>
      <c r="CV1814" s="7"/>
      <c r="CW1814" s="7"/>
      <c r="CX1814" s="7"/>
      <c r="CY1814" s="7"/>
      <c r="CZ1814" s="7"/>
      <c r="DA1814" s="7"/>
      <c r="DB1814" s="7"/>
    </row>
    <row r="1815" spans="22:106"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  <c r="AW1815" s="7"/>
      <c r="AX1815" s="7"/>
      <c r="AY1815" s="7"/>
      <c r="AZ1815" s="7"/>
      <c r="BA1815" s="7"/>
      <c r="BB1815" s="7"/>
      <c r="BC1815" s="7"/>
      <c r="BD1815" s="7"/>
      <c r="BE1815" s="7"/>
      <c r="BF1815" s="7"/>
      <c r="BG1815" s="7"/>
      <c r="BH1815" s="7"/>
      <c r="BI1815" s="7"/>
      <c r="BJ1815" s="7"/>
      <c r="BK1815" s="7"/>
      <c r="BL1815" s="7"/>
      <c r="BM1815" s="7"/>
      <c r="BN1815" s="7"/>
      <c r="BO1815" s="7"/>
      <c r="BP1815" s="7"/>
      <c r="BQ1815" s="7"/>
      <c r="BR1815" s="7"/>
      <c r="BS1815" s="7"/>
      <c r="BT1815" s="7"/>
      <c r="BU1815" s="7"/>
      <c r="BV1815" s="7"/>
      <c r="BW1815" s="7"/>
      <c r="BX1815" s="7"/>
      <c r="BY1815" s="7"/>
      <c r="BZ1815" s="7"/>
      <c r="CA1815" s="7"/>
      <c r="CB1815" s="7"/>
      <c r="CC1815" s="7"/>
      <c r="CD1815" s="7"/>
      <c r="CE1815" s="7"/>
      <c r="CF1815" s="7"/>
      <c r="CG1815" s="7"/>
      <c r="CH1815" s="7"/>
      <c r="CI1815" s="7"/>
      <c r="CJ1815" s="7"/>
      <c r="CK1815" s="7"/>
      <c r="CL1815" s="7"/>
      <c r="CM1815" s="7"/>
      <c r="CN1815" s="7"/>
      <c r="CO1815" s="7"/>
      <c r="CP1815" s="7"/>
      <c r="CQ1815" s="7"/>
      <c r="CR1815" s="7"/>
      <c r="CS1815" s="7"/>
      <c r="CT1815" s="7"/>
      <c r="CU1815" s="7"/>
      <c r="CV1815" s="7"/>
      <c r="CW1815" s="7"/>
      <c r="CX1815" s="7"/>
      <c r="CY1815" s="7"/>
      <c r="CZ1815" s="7"/>
      <c r="DA1815" s="7"/>
      <c r="DB1815" s="7"/>
    </row>
    <row r="1816" spans="22:106"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  <c r="AW1816" s="7"/>
      <c r="AX1816" s="7"/>
      <c r="AY1816" s="7"/>
      <c r="AZ1816" s="7"/>
      <c r="BA1816" s="7"/>
      <c r="BB1816" s="7"/>
      <c r="BC1816" s="7"/>
      <c r="BD1816" s="7"/>
      <c r="BE1816" s="7"/>
      <c r="BF1816" s="7"/>
      <c r="BG1816" s="7"/>
      <c r="BH1816" s="7"/>
      <c r="BI1816" s="7"/>
      <c r="BJ1816" s="7"/>
      <c r="BK1816" s="7"/>
      <c r="BL1816" s="7"/>
      <c r="BM1816" s="7"/>
      <c r="BN1816" s="7"/>
      <c r="BO1816" s="7"/>
      <c r="BP1816" s="7"/>
      <c r="BQ1816" s="7"/>
      <c r="BR1816" s="7"/>
      <c r="BS1816" s="7"/>
      <c r="BT1816" s="7"/>
      <c r="BU1816" s="7"/>
      <c r="BV1816" s="7"/>
      <c r="BW1816" s="7"/>
      <c r="BX1816" s="7"/>
      <c r="BY1816" s="7"/>
      <c r="BZ1816" s="7"/>
      <c r="CA1816" s="7"/>
      <c r="CB1816" s="7"/>
      <c r="CC1816" s="7"/>
      <c r="CD1816" s="7"/>
      <c r="CE1816" s="7"/>
      <c r="CF1816" s="7"/>
      <c r="CG1816" s="7"/>
      <c r="CH1816" s="7"/>
      <c r="CI1816" s="7"/>
      <c r="CJ1816" s="7"/>
      <c r="CK1816" s="7"/>
      <c r="CL1816" s="7"/>
      <c r="CM1816" s="7"/>
      <c r="CN1816" s="7"/>
      <c r="CO1816" s="7"/>
      <c r="CP1816" s="7"/>
      <c r="CQ1816" s="7"/>
      <c r="CR1816" s="7"/>
      <c r="CS1816" s="7"/>
      <c r="CT1816" s="7"/>
      <c r="CU1816" s="7"/>
      <c r="CV1816" s="7"/>
      <c r="CW1816" s="7"/>
      <c r="CX1816" s="7"/>
      <c r="CY1816" s="7"/>
      <c r="CZ1816" s="7"/>
      <c r="DA1816" s="7"/>
      <c r="DB1816" s="7"/>
    </row>
    <row r="1817" spans="22:106"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  <c r="AW1817" s="7"/>
      <c r="AX1817" s="7"/>
      <c r="AY1817" s="7"/>
      <c r="AZ1817" s="7"/>
      <c r="BA1817" s="7"/>
      <c r="BB1817" s="7"/>
      <c r="BC1817" s="7"/>
      <c r="BD1817" s="7"/>
      <c r="BE1817" s="7"/>
      <c r="BF1817" s="7"/>
      <c r="BG1817" s="7"/>
      <c r="BH1817" s="7"/>
      <c r="BI1817" s="7"/>
      <c r="BJ1817" s="7"/>
      <c r="BK1817" s="7"/>
      <c r="BL1817" s="7"/>
      <c r="BM1817" s="7"/>
      <c r="BN1817" s="7"/>
      <c r="BO1817" s="7"/>
      <c r="BP1817" s="7"/>
      <c r="BQ1817" s="7"/>
      <c r="BR1817" s="7"/>
      <c r="BS1817" s="7"/>
      <c r="BT1817" s="7"/>
      <c r="BU1817" s="7"/>
      <c r="BV1817" s="7"/>
      <c r="BW1817" s="7"/>
      <c r="BX1817" s="7"/>
      <c r="BY1817" s="7"/>
      <c r="BZ1817" s="7"/>
      <c r="CA1817" s="7"/>
      <c r="CB1817" s="7"/>
      <c r="CC1817" s="7"/>
      <c r="CD1817" s="7"/>
      <c r="CE1817" s="7"/>
      <c r="CF1817" s="7"/>
      <c r="CG1817" s="7"/>
      <c r="CH1817" s="7"/>
      <c r="CI1817" s="7"/>
      <c r="CJ1817" s="7"/>
      <c r="CK1817" s="7"/>
      <c r="CL1817" s="7"/>
      <c r="CM1817" s="7"/>
      <c r="CN1817" s="7"/>
      <c r="CO1817" s="7"/>
      <c r="CP1817" s="7"/>
      <c r="CQ1817" s="7"/>
      <c r="CR1817" s="7"/>
      <c r="CS1817" s="7"/>
      <c r="CT1817" s="7"/>
      <c r="CU1817" s="7"/>
      <c r="CV1817" s="7"/>
      <c r="CW1817" s="7"/>
      <c r="CX1817" s="7"/>
      <c r="CY1817" s="7"/>
      <c r="CZ1817" s="7"/>
      <c r="DA1817" s="7"/>
      <c r="DB1817" s="7"/>
    </row>
    <row r="1818" spans="22:106"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  <c r="AW1818" s="7"/>
      <c r="AX1818" s="7"/>
      <c r="AY1818" s="7"/>
      <c r="AZ1818" s="7"/>
      <c r="BA1818" s="7"/>
      <c r="BB1818" s="7"/>
      <c r="BC1818" s="7"/>
      <c r="BD1818" s="7"/>
      <c r="BE1818" s="7"/>
      <c r="BF1818" s="7"/>
      <c r="BG1818" s="7"/>
      <c r="BH1818" s="7"/>
      <c r="BI1818" s="7"/>
      <c r="BJ1818" s="7"/>
      <c r="BK1818" s="7"/>
      <c r="BL1818" s="7"/>
      <c r="BM1818" s="7"/>
      <c r="BN1818" s="7"/>
      <c r="BO1818" s="7"/>
      <c r="BP1818" s="7"/>
      <c r="BQ1818" s="7"/>
      <c r="BR1818" s="7"/>
      <c r="BS1818" s="7"/>
      <c r="BT1818" s="7"/>
      <c r="BU1818" s="7"/>
      <c r="BV1818" s="7"/>
      <c r="BW1818" s="7"/>
      <c r="BX1818" s="7"/>
      <c r="BY1818" s="7"/>
      <c r="BZ1818" s="7"/>
      <c r="CA1818" s="7"/>
      <c r="CB1818" s="7"/>
      <c r="CC1818" s="7"/>
      <c r="CD1818" s="7"/>
      <c r="CE1818" s="7"/>
      <c r="CF1818" s="7"/>
      <c r="CG1818" s="7"/>
      <c r="CH1818" s="7"/>
      <c r="CI1818" s="7"/>
      <c r="CJ1818" s="7"/>
      <c r="CK1818" s="7"/>
      <c r="CL1818" s="7"/>
      <c r="CM1818" s="7"/>
      <c r="CN1818" s="7"/>
      <c r="CO1818" s="7"/>
      <c r="CP1818" s="7"/>
      <c r="CQ1818" s="7"/>
      <c r="CR1818" s="7"/>
      <c r="CS1818" s="7"/>
      <c r="CT1818" s="7"/>
      <c r="CU1818" s="7"/>
      <c r="CV1818" s="7"/>
      <c r="CW1818" s="7"/>
      <c r="CX1818" s="7"/>
      <c r="CY1818" s="7"/>
      <c r="CZ1818" s="7"/>
      <c r="DA1818" s="7"/>
      <c r="DB1818" s="7"/>
    </row>
    <row r="1819" spans="22:106"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  <c r="AW1819" s="7"/>
      <c r="AX1819" s="7"/>
      <c r="AY1819" s="7"/>
      <c r="AZ1819" s="7"/>
      <c r="BA1819" s="7"/>
      <c r="BB1819" s="7"/>
      <c r="BC1819" s="7"/>
      <c r="BD1819" s="7"/>
      <c r="BE1819" s="7"/>
      <c r="BF1819" s="7"/>
      <c r="BG1819" s="7"/>
      <c r="BH1819" s="7"/>
      <c r="BI1819" s="7"/>
      <c r="BJ1819" s="7"/>
      <c r="BK1819" s="7"/>
      <c r="BL1819" s="7"/>
      <c r="BM1819" s="7"/>
      <c r="BN1819" s="7"/>
      <c r="BO1819" s="7"/>
      <c r="BP1819" s="7"/>
      <c r="BQ1819" s="7"/>
      <c r="BR1819" s="7"/>
      <c r="BS1819" s="7"/>
      <c r="BT1819" s="7"/>
      <c r="BU1819" s="7"/>
      <c r="BV1819" s="7"/>
      <c r="BW1819" s="7"/>
      <c r="BX1819" s="7"/>
      <c r="BY1819" s="7"/>
      <c r="BZ1819" s="7"/>
      <c r="CA1819" s="7"/>
      <c r="CB1819" s="7"/>
      <c r="CC1819" s="7"/>
      <c r="CD1819" s="7"/>
      <c r="CE1819" s="7"/>
      <c r="CF1819" s="7"/>
      <c r="CG1819" s="7"/>
      <c r="CH1819" s="7"/>
      <c r="CI1819" s="7"/>
      <c r="CJ1819" s="7"/>
      <c r="CK1819" s="7"/>
      <c r="CL1819" s="7"/>
      <c r="CM1819" s="7"/>
      <c r="CN1819" s="7"/>
      <c r="CO1819" s="7"/>
      <c r="CP1819" s="7"/>
      <c r="CQ1819" s="7"/>
      <c r="CR1819" s="7"/>
      <c r="CS1819" s="7"/>
      <c r="CT1819" s="7"/>
      <c r="CU1819" s="7"/>
      <c r="CV1819" s="7"/>
      <c r="CW1819" s="7"/>
      <c r="CX1819" s="7"/>
      <c r="CY1819" s="7"/>
      <c r="CZ1819" s="7"/>
      <c r="DA1819" s="7"/>
      <c r="DB1819" s="7"/>
    </row>
    <row r="1820" spans="22:106"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  <c r="AW1820" s="7"/>
      <c r="AX1820" s="7"/>
      <c r="AY1820" s="7"/>
      <c r="AZ1820" s="7"/>
      <c r="BA1820" s="7"/>
      <c r="BB1820" s="7"/>
      <c r="BC1820" s="7"/>
      <c r="BD1820" s="7"/>
      <c r="BE1820" s="7"/>
      <c r="BF1820" s="7"/>
      <c r="BG1820" s="7"/>
      <c r="BH1820" s="7"/>
      <c r="BI1820" s="7"/>
      <c r="BJ1820" s="7"/>
      <c r="BK1820" s="7"/>
      <c r="BL1820" s="7"/>
      <c r="BM1820" s="7"/>
      <c r="BN1820" s="7"/>
      <c r="BO1820" s="7"/>
      <c r="BP1820" s="7"/>
      <c r="BQ1820" s="7"/>
      <c r="BR1820" s="7"/>
      <c r="BS1820" s="7"/>
      <c r="BT1820" s="7"/>
      <c r="BU1820" s="7"/>
      <c r="BV1820" s="7"/>
      <c r="BW1820" s="7"/>
      <c r="BX1820" s="7"/>
      <c r="BY1820" s="7"/>
      <c r="BZ1820" s="7"/>
      <c r="CA1820" s="7"/>
      <c r="CB1820" s="7"/>
      <c r="CC1820" s="7"/>
      <c r="CD1820" s="7"/>
      <c r="CE1820" s="7"/>
      <c r="CF1820" s="7"/>
      <c r="CG1820" s="7"/>
      <c r="CH1820" s="7"/>
      <c r="CI1820" s="7"/>
      <c r="CJ1820" s="7"/>
      <c r="CK1820" s="7"/>
      <c r="CL1820" s="7"/>
      <c r="CM1820" s="7"/>
      <c r="CN1820" s="7"/>
      <c r="CO1820" s="7"/>
      <c r="CP1820" s="7"/>
      <c r="CQ1820" s="7"/>
      <c r="CR1820" s="7"/>
      <c r="CS1820" s="7"/>
      <c r="CT1820" s="7"/>
      <c r="CU1820" s="7"/>
      <c r="CV1820" s="7"/>
      <c r="CW1820" s="7"/>
      <c r="CX1820" s="7"/>
      <c r="CY1820" s="7"/>
      <c r="CZ1820" s="7"/>
      <c r="DA1820" s="7"/>
      <c r="DB1820" s="7"/>
    </row>
    <row r="1821" spans="22:106"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  <c r="AW1821" s="7"/>
      <c r="AX1821" s="7"/>
      <c r="AY1821" s="7"/>
      <c r="AZ1821" s="7"/>
      <c r="BA1821" s="7"/>
      <c r="BB1821" s="7"/>
      <c r="BC1821" s="7"/>
      <c r="BD1821" s="7"/>
      <c r="BE1821" s="7"/>
      <c r="BF1821" s="7"/>
      <c r="BG1821" s="7"/>
      <c r="BH1821" s="7"/>
      <c r="BI1821" s="7"/>
      <c r="BJ1821" s="7"/>
      <c r="BK1821" s="7"/>
      <c r="BL1821" s="7"/>
      <c r="BM1821" s="7"/>
      <c r="BN1821" s="7"/>
      <c r="BO1821" s="7"/>
      <c r="BP1821" s="7"/>
      <c r="BQ1821" s="7"/>
      <c r="BR1821" s="7"/>
      <c r="BS1821" s="7"/>
      <c r="BT1821" s="7"/>
      <c r="BU1821" s="7"/>
      <c r="BV1821" s="7"/>
      <c r="BW1821" s="7"/>
      <c r="BX1821" s="7"/>
      <c r="BY1821" s="7"/>
      <c r="BZ1821" s="7"/>
      <c r="CA1821" s="7"/>
      <c r="CB1821" s="7"/>
      <c r="CC1821" s="7"/>
      <c r="CD1821" s="7"/>
      <c r="CE1821" s="7"/>
      <c r="CF1821" s="7"/>
      <c r="CG1821" s="7"/>
      <c r="CH1821" s="7"/>
      <c r="CI1821" s="7"/>
      <c r="CJ1821" s="7"/>
      <c r="CK1821" s="7"/>
      <c r="CL1821" s="7"/>
      <c r="CM1821" s="7"/>
      <c r="CN1821" s="7"/>
      <c r="CO1821" s="7"/>
      <c r="CP1821" s="7"/>
      <c r="CQ1821" s="7"/>
      <c r="CR1821" s="7"/>
      <c r="CS1821" s="7"/>
      <c r="CT1821" s="7"/>
      <c r="CU1821" s="7"/>
      <c r="CV1821" s="7"/>
      <c r="CW1821" s="7"/>
      <c r="CX1821" s="7"/>
      <c r="CY1821" s="7"/>
      <c r="CZ1821" s="7"/>
      <c r="DA1821" s="7"/>
      <c r="DB1821" s="7"/>
    </row>
    <row r="1822" spans="22:106"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  <c r="AW1822" s="7"/>
      <c r="AX1822" s="7"/>
      <c r="AY1822" s="7"/>
      <c r="AZ1822" s="7"/>
      <c r="BA1822" s="7"/>
      <c r="BB1822" s="7"/>
      <c r="BC1822" s="7"/>
      <c r="BD1822" s="7"/>
      <c r="BE1822" s="7"/>
      <c r="BF1822" s="7"/>
      <c r="BG1822" s="7"/>
      <c r="BH1822" s="7"/>
      <c r="BI1822" s="7"/>
      <c r="BJ1822" s="7"/>
      <c r="BK1822" s="7"/>
      <c r="BL1822" s="7"/>
      <c r="BM1822" s="7"/>
      <c r="BN1822" s="7"/>
      <c r="BO1822" s="7"/>
      <c r="BP1822" s="7"/>
      <c r="BQ1822" s="7"/>
      <c r="BR1822" s="7"/>
      <c r="BS1822" s="7"/>
      <c r="BT1822" s="7"/>
      <c r="BU1822" s="7"/>
      <c r="BV1822" s="7"/>
      <c r="BW1822" s="7"/>
      <c r="BX1822" s="7"/>
      <c r="BY1822" s="7"/>
      <c r="BZ1822" s="7"/>
      <c r="CA1822" s="7"/>
      <c r="CB1822" s="7"/>
      <c r="CC1822" s="7"/>
      <c r="CD1822" s="7"/>
      <c r="CE1822" s="7"/>
      <c r="CF1822" s="7"/>
      <c r="CG1822" s="7"/>
      <c r="CH1822" s="7"/>
      <c r="CI1822" s="7"/>
      <c r="CJ1822" s="7"/>
      <c r="CK1822" s="7"/>
      <c r="CL1822" s="7"/>
      <c r="CM1822" s="7"/>
      <c r="CN1822" s="7"/>
      <c r="CO1822" s="7"/>
      <c r="CP1822" s="7"/>
      <c r="CQ1822" s="7"/>
      <c r="CR1822" s="7"/>
      <c r="CS1822" s="7"/>
      <c r="CT1822" s="7"/>
      <c r="CU1822" s="7"/>
      <c r="CV1822" s="7"/>
      <c r="CW1822" s="7"/>
      <c r="CX1822" s="7"/>
      <c r="CY1822" s="7"/>
      <c r="CZ1822" s="7"/>
      <c r="DA1822" s="7"/>
      <c r="DB1822" s="7"/>
    </row>
    <row r="1823" spans="22:106"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  <c r="AW1823" s="7"/>
      <c r="AX1823" s="7"/>
      <c r="AY1823" s="7"/>
      <c r="AZ1823" s="7"/>
      <c r="BA1823" s="7"/>
      <c r="BB1823" s="7"/>
      <c r="BC1823" s="7"/>
      <c r="BD1823" s="7"/>
      <c r="BE1823" s="7"/>
      <c r="BF1823" s="7"/>
      <c r="BG1823" s="7"/>
      <c r="BH1823" s="7"/>
      <c r="BI1823" s="7"/>
      <c r="BJ1823" s="7"/>
      <c r="BK1823" s="7"/>
      <c r="BL1823" s="7"/>
      <c r="BM1823" s="7"/>
      <c r="BN1823" s="7"/>
      <c r="BO1823" s="7"/>
      <c r="BP1823" s="7"/>
      <c r="BQ1823" s="7"/>
      <c r="BR1823" s="7"/>
      <c r="BS1823" s="7"/>
      <c r="BT1823" s="7"/>
      <c r="BU1823" s="7"/>
      <c r="BV1823" s="7"/>
      <c r="BW1823" s="7"/>
      <c r="BX1823" s="7"/>
      <c r="BY1823" s="7"/>
      <c r="BZ1823" s="7"/>
      <c r="CA1823" s="7"/>
      <c r="CB1823" s="7"/>
      <c r="CC1823" s="7"/>
      <c r="CD1823" s="7"/>
      <c r="CE1823" s="7"/>
      <c r="CF1823" s="7"/>
      <c r="CG1823" s="7"/>
      <c r="CH1823" s="7"/>
      <c r="CI1823" s="7"/>
      <c r="CJ1823" s="7"/>
      <c r="CK1823" s="7"/>
      <c r="CL1823" s="7"/>
      <c r="CM1823" s="7"/>
      <c r="CN1823" s="7"/>
      <c r="CO1823" s="7"/>
      <c r="CP1823" s="7"/>
      <c r="CQ1823" s="7"/>
      <c r="CR1823" s="7"/>
      <c r="CS1823" s="7"/>
      <c r="CT1823" s="7"/>
      <c r="CU1823" s="7"/>
      <c r="CV1823" s="7"/>
      <c r="CW1823" s="7"/>
      <c r="CX1823" s="7"/>
      <c r="CY1823" s="7"/>
      <c r="CZ1823" s="7"/>
      <c r="DA1823" s="7"/>
      <c r="DB1823" s="7"/>
    </row>
    <row r="1824" spans="22:106"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  <c r="AW1824" s="7"/>
      <c r="AX1824" s="7"/>
      <c r="AY1824" s="7"/>
      <c r="AZ1824" s="7"/>
      <c r="BA1824" s="7"/>
      <c r="BB1824" s="7"/>
      <c r="BC1824" s="7"/>
      <c r="BD1824" s="7"/>
      <c r="BE1824" s="7"/>
      <c r="BF1824" s="7"/>
      <c r="BG1824" s="7"/>
      <c r="BH1824" s="7"/>
      <c r="BI1824" s="7"/>
      <c r="BJ1824" s="7"/>
      <c r="BK1824" s="7"/>
      <c r="BL1824" s="7"/>
      <c r="BM1824" s="7"/>
      <c r="BN1824" s="7"/>
      <c r="BO1824" s="7"/>
      <c r="BP1824" s="7"/>
      <c r="BQ1824" s="7"/>
      <c r="BR1824" s="7"/>
      <c r="BS1824" s="7"/>
      <c r="BT1824" s="7"/>
      <c r="BU1824" s="7"/>
      <c r="BV1824" s="7"/>
      <c r="BW1824" s="7"/>
      <c r="BX1824" s="7"/>
      <c r="BY1824" s="7"/>
      <c r="BZ1824" s="7"/>
      <c r="CA1824" s="7"/>
      <c r="CB1824" s="7"/>
      <c r="CC1824" s="7"/>
      <c r="CD1824" s="7"/>
      <c r="CE1824" s="7"/>
      <c r="CF1824" s="7"/>
      <c r="CG1824" s="7"/>
      <c r="CH1824" s="7"/>
      <c r="CI1824" s="7"/>
      <c r="CJ1824" s="7"/>
      <c r="CK1824" s="7"/>
      <c r="CL1824" s="7"/>
      <c r="CM1824" s="7"/>
      <c r="CN1824" s="7"/>
      <c r="CO1824" s="7"/>
      <c r="CP1824" s="7"/>
      <c r="CQ1824" s="7"/>
      <c r="CR1824" s="7"/>
      <c r="CS1824" s="7"/>
      <c r="CT1824" s="7"/>
      <c r="CU1824" s="7"/>
      <c r="CV1824" s="7"/>
      <c r="CW1824" s="7"/>
      <c r="CX1824" s="7"/>
      <c r="CY1824" s="7"/>
      <c r="CZ1824" s="7"/>
      <c r="DA1824" s="7"/>
      <c r="DB1824" s="7"/>
    </row>
    <row r="1825" spans="22:106"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  <c r="AW1825" s="7"/>
      <c r="AX1825" s="7"/>
      <c r="AY1825" s="7"/>
      <c r="AZ1825" s="7"/>
      <c r="BA1825" s="7"/>
      <c r="BB1825" s="7"/>
      <c r="BC1825" s="7"/>
      <c r="BD1825" s="7"/>
      <c r="BE1825" s="7"/>
      <c r="BF1825" s="7"/>
      <c r="BG1825" s="7"/>
      <c r="BH1825" s="7"/>
      <c r="BI1825" s="7"/>
      <c r="BJ1825" s="7"/>
      <c r="BK1825" s="7"/>
      <c r="BL1825" s="7"/>
      <c r="BM1825" s="7"/>
      <c r="BN1825" s="7"/>
      <c r="BO1825" s="7"/>
      <c r="BP1825" s="7"/>
      <c r="BQ1825" s="7"/>
      <c r="BR1825" s="7"/>
      <c r="BS1825" s="7"/>
      <c r="BT1825" s="7"/>
      <c r="BU1825" s="7"/>
      <c r="BV1825" s="7"/>
      <c r="BW1825" s="7"/>
      <c r="BX1825" s="7"/>
      <c r="BY1825" s="7"/>
      <c r="BZ1825" s="7"/>
      <c r="CA1825" s="7"/>
      <c r="CB1825" s="7"/>
      <c r="CC1825" s="7"/>
      <c r="CD1825" s="7"/>
      <c r="CE1825" s="7"/>
      <c r="CF1825" s="7"/>
      <c r="CG1825" s="7"/>
      <c r="CH1825" s="7"/>
      <c r="CI1825" s="7"/>
      <c r="CJ1825" s="7"/>
      <c r="CK1825" s="7"/>
      <c r="CL1825" s="7"/>
      <c r="CM1825" s="7"/>
      <c r="CN1825" s="7"/>
      <c r="CO1825" s="7"/>
      <c r="CP1825" s="7"/>
      <c r="CQ1825" s="7"/>
      <c r="CR1825" s="7"/>
      <c r="CS1825" s="7"/>
      <c r="CT1825" s="7"/>
      <c r="CU1825" s="7"/>
      <c r="CV1825" s="7"/>
      <c r="CW1825" s="7"/>
      <c r="CX1825" s="7"/>
      <c r="CY1825" s="7"/>
      <c r="CZ1825" s="7"/>
      <c r="DA1825" s="7"/>
      <c r="DB1825" s="7"/>
    </row>
    <row r="1826" spans="22:106"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  <c r="AV1826" s="7"/>
      <c r="AW1826" s="7"/>
      <c r="AX1826" s="7"/>
      <c r="AY1826" s="7"/>
      <c r="AZ1826" s="7"/>
      <c r="BA1826" s="7"/>
      <c r="BB1826" s="7"/>
      <c r="BC1826" s="7"/>
      <c r="BD1826" s="7"/>
      <c r="BE1826" s="7"/>
      <c r="BF1826" s="7"/>
      <c r="BG1826" s="7"/>
      <c r="BH1826" s="7"/>
      <c r="BI1826" s="7"/>
      <c r="BJ1826" s="7"/>
      <c r="BK1826" s="7"/>
      <c r="BL1826" s="7"/>
      <c r="BM1826" s="7"/>
      <c r="BN1826" s="7"/>
      <c r="BO1826" s="7"/>
      <c r="BP1826" s="7"/>
      <c r="BQ1826" s="7"/>
      <c r="BR1826" s="7"/>
      <c r="BS1826" s="7"/>
      <c r="BT1826" s="7"/>
      <c r="BU1826" s="7"/>
      <c r="BV1826" s="7"/>
      <c r="BW1826" s="7"/>
      <c r="BX1826" s="7"/>
      <c r="BY1826" s="7"/>
      <c r="BZ1826" s="7"/>
      <c r="CA1826" s="7"/>
      <c r="CB1826" s="7"/>
      <c r="CC1826" s="7"/>
      <c r="CD1826" s="7"/>
      <c r="CE1826" s="7"/>
      <c r="CF1826" s="7"/>
      <c r="CG1826" s="7"/>
      <c r="CH1826" s="7"/>
      <c r="CI1826" s="7"/>
      <c r="CJ1826" s="7"/>
      <c r="CK1826" s="7"/>
      <c r="CL1826" s="7"/>
      <c r="CM1826" s="7"/>
      <c r="CN1826" s="7"/>
      <c r="CO1826" s="7"/>
      <c r="CP1826" s="7"/>
      <c r="CQ1826" s="7"/>
      <c r="CR1826" s="7"/>
      <c r="CS1826" s="7"/>
      <c r="CT1826" s="7"/>
      <c r="CU1826" s="7"/>
      <c r="CV1826" s="7"/>
      <c r="CW1826" s="7"/>
      <c r="CX1826" s="7"/>
      <c r="CY1826" s="7"/>
      <c r="CZ1826" s="7"/>
      <c r="DA1826" s="7"/>
      <c r="DB1826" s="7"/>
    </row>
    <row r="1827" spans="22:106"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  <c r="AW1827" s="7"/>
      <c r="AX1827" s="7"/>
      <c r="AY1827" s="7"/>
      <c r="AZ1827" s="7"/>
      <c r="BA1827" s="7"/>
      <c r="BB1827" s="7"/>
      <c r="BC1827" s="7"/>
      <c r="BD1827" s="7"/>
      <c r="BE1827" s="7"/>
      <c r="BF1827" s="7"/>
      <c r="BG1827" s="7"/>
      <c r="BH1827" s="7"/>
      <c r="BI1827" s="7"/>
      <c r="BJ1827" s="7"/>
      <c r="BK1827" s="7"/>
      <c r="BL1827" s="7"/>
      <c r="BM1827" s="7"/>
      <c r="BN1827" s="7"/>
      <c r="BO1827" s="7"/>
      <c r="BP1827" s="7"/>
      <c r="BQ1827" s="7"/>
      <c r="BR1827" s="7"/>
      <c r="BS1827" s="7"/>
      <c r="BT1827" s="7"/>
      <c r="BU1827" s="7"/>
      <c r="BV1827" s="7"/>
      <c r="BW1827" s="7"/>
      <c r="BX1827" s="7"/>
      <c r="BY1827" s="7"/>
      <c r="BZ1827" s="7"/>
      <c r="CA1827" s="7"/>
      <c r="CB1827" s="7"/>
      <c r="CC1827" s="7"/>
      <c r="CD1827" s="7"/>
      <c r="CE1827" s="7"/>
      <c r="CF1827" s="7"/>
      <c r="CG1827" s="7"/>
      <c r="CH1827" s="7"/>
      <c r="CI1827" s="7"/>
      <c r="CJ1827" s="7"/>
      <c r="CK1827" s="7"/>
      <c r="CL1827" s="7"/>
      <c r="CM1827" s="7"/>
      <c r="CN1827" s="7"/>
      <c r="CO1827" s="7"/>
      <c r="CP1827" s="7"/>
      <c r="CQ1827" s="7"/>
      <c r="CR1827" s="7"/>
      <c r="CS1827" s="7"/>
      <c r="CT1827" s="7"/>
      <c r="CU1827" s="7"/>
      <c r="CV1827" s="7"/>
      <c r="CW1827" s="7"/>
      <c r="CX1827" s="7"/>
      <c r="CY1827" s="7"/>
      <c r="CZ1827" s="7"/>
      <c r="DA1827" s="7"/>
      <c r="DB1827" s="7"/>
    </row>
    <row r="1828" spans="22:106"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  <c r="AW1828" s="7"/>
      <c r="AX1828" s="7"/>
      <c r="AY1828" s="7"/>
      <c r="AZ1828" s="7"/>
      <c r="BA1828" s="7"/>
      <c r="BB1828" s="7"/>
      <c r="BC1828" s="7"/>
      <c r="BD1828" s="7"/>
      <c r="BE1828" s="7"/>
      <c r="BF1828" s="7"/>
      <c r="BG1828" s="7"/>
      <c r="BH1828" s="7"/>
      <c r="BI1828" s="7"/>
      <c r="BJ1828" s="7"/>
      <c r="BK1828" s="7"/>
      <c r="BL1828" s="7"/>
      <c r="BM1828" s="7"/>
      <c r="BN1828" s="7"/>
      <c r="BO1828" s="7"/>
      <c r="BP1828" s="7"/>
      <c r="BQ1828" s="7"/>
      <c r="BR1828" s="7"/>
      <c r="BS1828" s="7"/>
      <c r="BT1828" s="7"/>
      <c r="BU1828" s="7"/>
      <c r="BV1828" s="7"/>
      <c r="BW1828" s="7"/>
      <c r="BX1828" s="7"/>
      <c r="BY1828" s="7"/>
      <c r="BZ1828" s="7"/>
      <c r="CA1828" s="7"/>
      <c r="CB1828" s="7"/>
      <c r="CC1828" s="7"/>
      <c r="CD1828" s="7"/>
      <c r="CE1828" s="7"/>
      <c r="CF1828" s="7"/>
      <c r="CG1828" s="7"/>
      <c r="CH1828" s="7"/>
      <c r="CI1828" s="7"/>
      <c r="CJ1828" s="7"/>
      <c r="CK1828" s="7"/>
      <c r="CL1828" s="7"/>
      <c r="CM1828" s="7"/>
      <c r="CN1828" s="7"/>
      <c r="CO1828" s="7"/>
      <c r="CP1828" s="7"/>
      <c r="CQ1828" s="7"/>
      <c r="CR1828" s="7"/>
      <c r="CS1828" s="7"/>
      <c r="CT1828" s="7"/>
      <c r="CU1828" s="7"/>
      <c r="CV1828" s="7"/>
      <c r="CW1828" s="7"/>
      <c r="CX1828" s="7"/>
      <c r="CY1828" s="7"/>
      <c r="CZ1828" s="7"/>
      <c r="DA1828" s="7"/>
      <c r="DB1828" s="7"/>
    </row>
    <row r="1829" spans="22:106"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  <c r="AW1829" s="7"/>
      <c r="AX1829" s="7"/>
      <c r="AY1829" s="7"/>
      <c r="AZ1829" s="7"/>
      <c r="BA1829" s="7"/>
      <c r="BB1829" s="7"/>
      <c r="BC1829" s="7"/>
      <c r="BD1829" s="7"/>
      <c r="BE1829" s="7"/>
      <c r="BF1829" s="7"/>
      <c r="BG1829" s="7"/>
      <c r="BH1829" s="7"/>
      <c r="BI1829" s="7"/>
      <c r="BJ1829" s="7"/>
      <c r="BK1829" s="7"/>
      <c r="BL1829" s="7"/>
      <c r="BM1829" s="7"/>
      <c r="BN1829" s="7"/>
      <c r="BO1829" s="7"/>
      <c r="BP1829" s="7"/>
      <c r="BQ1829" s="7"/>
      <c r="BR1829" s="7"/>
      <c r="BS1829" s="7"/>
      <c r="BT1829" s="7"/>
      <c r="BU1829" s="7"/>
      <c r="BV1829" s="7"/>
      <c r="BW1829" s="7"/>
      <c r="BX1829" s="7"/>
      <c r="BY1829" s="7"/>
      <c r="BZ1829" s="7"/>
      <c r="CA1829" s="7"/>
      <c r="CB1829" s="7"/>
      <c r="CC1829" s="7"/>
      <c r="CD1829" s="7"/>
      <c r="CE1829" s="7"/>
      <c r="CF1829" s="7"/>
      <c r="CG1829" s="7"/>
      <c r="CH1829" s="7"/>
      <c r="CI1829" s="7"/>
      <c r="CJ1829" s="7"/>
      <c r="CK1829" s="7"/>
      <c r="CL1829" s="7"/>
      <c r="CM1829" s="7"/>
      <c r="CN1829" s="7"/>
      <c r="CO1829" s="7"/>
      <c r="CP1829" s="7"/>
      <c r="CQ1829" s="7"/>
      <c r="CR1829" s="7"/>
      <c r="CS1829" s="7"/>
      <c r="CT1829" s="7"/>
      <c r="CU1829" s="7"/>
      <c r="CV1829" s="7"/>
      <c r="CW1829" s="7"/>
      <c r="CX1829" s="7"/>
      <c r="CY1829" s="7"/>
      <c r="CZ1829" s="7"/>
      <c r="DA1829" s="7"/>
      <c r="DB1829" s="7"/>
    </row>
    <row r="1830" spans="22:106"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  <c r="AW1830" s="7"/>
      <c r="AX1830" s="7"/>
      <c r="AY1830" s="7"/>
      <c r="AZ1830" s="7"/>
      <c r="BA1830" s="7"/>
      <c r="BB1830" s="7"/>
      <c r="BC1830" s="7"/>
      <c r="BD1830" s="7"/>
      <c r="BE1830" s="7"/>
      <c r="BF1830" s="7"/>
      <c r="BG1830" s="7"/>
      <c r="BH1830" s="7"/>
      <c r="BI1830" s="7"/>
      <c r="BJ1830" s="7"/>
      <c r="BK1830" s="7"/>
      <c r="BL1830" s="7"/>
      <c r="BM1830" s="7"/>
      <c r="BN1830" s="7"/>
      <c r="BO1830" s="7"/>
      <c r="BP1830" s="7"/>
      <c r="BQ1830" s="7"/>
      <c r="BR1830" s="7"/>
      <c r="BS1830" s="7"/>
      <c r="BT1830" s="7"/>
      <c r="BU1830" s="7"/>
      <c r="BV1830" s="7"/>
      <c r="BW1830" s="7"/>
      <c r="BX1830" s="7"/>
      <c r="BY1830" s="7"/>
      <c r="BZ1830" s="7"/>
      <c r="CA1830" s="7"/>
      <c r="CB1830" s="7"/>
      <c r="CC1830" s="7"/>
      <c r="CD1830" s="7"/>
      <c r="CE1830" s="7"/>
      <c r="CF1830" s="7"/>
      <c r="CG1830" s="7"/>
      <c r="CH1830" s="7"/>
      <c r="CI1830" s="7"/>
      <c r="CJ1830" s="7"/>
      <c r="CK1830" s="7"/>
      <c r="CL1830" s="7"/>
      <c r="CM1830" s="7"/>
      <c r="CN1830" s="7"/>
      <c r="CO1830" s="7"/>
      <c r="CP1830" s="7"/>
      <c r="CQ1830" s="7"/>
      <c r="CR1830" s="7"/>
      <c r="CS1830" s="7"/>
      <c r="CT1830" s="7"/>
      <c r="CU1830" s="7"/>
      <c r="CV1830" s="7"/>
      <c r="CW1830" s="7"/>
      <c r="CX1830" s="7"/>
      <c r="CY1830" s="7"/>
      <c r="CZ1830" s="7"/>
      <c r="DA1830" s="7"/>
      <c r="DB1830" s="7"/>
    </row>
    <row r="1831" spans="22:106"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  <c r="AW1831" s="7"/>
      <c r="AX1831" s="7"/>
      <c r="AY1831" s="7"/>
      <c r="AZ1831" s="7"/>
      <c r="BA1831" s="7"/>
      <c r="BB1831" s="7"/>
      <c r="BC1831" s="7"/>
      <c r="BD1831" s="7"/>
      <c r="BE1831" s="7"/>
      <c r="BF1831" s="7"/>
      <c r="BG1831" s="7"/>
      <c r="BH1831" s="7"/>
      <c r="BI1831" s="7"/>
      <c r="BJ1831" s="7"/>
      <c r="BK1831" s="7"/>
      <c r="BL1831" s="7"/>
      <c r="BM1831" s="7"/>
      <c r="BN1831" s="7"/>
      <c r="BO1831" s="7"/>
      <c r="BP1831" s="7"/>
      <c r="BQ1831" s="7"/>
      <c r="BR1831" s="7"/>
      <c r="BS1831" s="7"/>
      <c r="BT1831" s="7"/>
      <c r="BU1831" s="7"/>
      <c r="BV1831" s="7"/>
      <c r="BW1831" s="7"/>
      <c r="BX1831" s="7"/>
      <c r="BY1831" s="7"/>
      <c r="BZ1831" s="7"/>
      <c r="CA1831" s="7"/>
      <c r="CB1831" s="7"/>
      <c r="CC1831" s="7"/>
      <c r="CD1831" s="7"/>
      <c r="CE1831" s="7"/>
      <c r="CF1831" s="7"/>
      <c r="CG1831" s="7"/>
      <c r="CH1831" s="7"/>
      <c r="CI1831" s="7"/>
      <c r="CJ1831" s="7"/>
      <c r="CK1831" s="7"/>
      <c r="CL1831" s="7"/>
      <c r="CM1831" s="7"/>
      <c r="CN1831" s="7"/>
      <c r="CO1831" s="7"/>
      <c r="CP1831" s="7"/>
      <c r="CQ1831" s="7"/>
      <c r="CR1831" s="7"/>
      <c r="CS1831" s="7"/>
      <c r="CT1831" s="7"/>
      <c r="CU1831" s="7"/>
      <c r="CV1831" s="7"/>
      <c r="CW1831" s="7"/>
      <c r="CX1831" s="7"/>
      <c r="CY1831" s="7"/>
      <c r="CZ1831" s="7"/>
      <c r="DA1831" s="7"/>
      <c r="DB1831" s="7"/>
    </row>
    <row r="1832" spans="22:106"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  <c r="AW1832" s="7"/>
      <c r="AX1832" s="7"/>
      <c r="AY1832" s="7"/>
      <c r="AZ1832" s="7"/>
      <c r="BA1832" s="7"/>
      <c r="BB1832" s="7"/>
      <c r="BC1832" s="7"/>
      <c r="BD1832" s="7"/>
      <c r="BE1832" s="7"/>
      <c r="BF1832" s="7"/>
      <c r="BG1832" s="7"/>
      <c r="BH1832" s="7"/>
      <c r="BI1832" s="7"/>
      <c r="BJ1832" s="7"/>
      <c r="BK1832" s="7"/>
      <c r="BL1832" s="7"/>
      <c r="BM1832" s="7"/>
      <c r="BN1832" s="7"/>
      <c r="BO1832" s="7"/>
      <c r="BP1832" s="7"/>
      <c r="BQ1832" s="7"/>
      <c r="BR1832" s="7"/>
      <c r="BS1832" s="7"/>
      <c r="BT1832" s="7"/>
      <c r="BU1832" s="7"/>
      <c r="BV1832" s="7"/>
      <c r="BW1832" s="7"/>
      <c r="BX1832" s="7"/>
      <c r="BY1832" s="7"/>
      <c r="BZ1832" s="7"/>
      <c r="CA1832" s="7"/>
      <c r="CB1832" s="7"/>
      <c r="CC1832" s="7"/>
      <c r="CD1832" s="7"/>
      <c r="CE1832" s="7"/>
      <c r="CF1832" s="7"/>
      <c r="CG1832" s="7"/>
      <c r="CH1832" s="7"/>
      <c r="CI1832" s="7"/>
      <c r="CJ1832" s="7"/>
      <c r="CK1832" s="7"/>
      <c r="CL1832" s="7"/>
      <c r="CM1832" s="7"/>
      <c r="CN1832" s="7"/>
      <c r="CO1832" s="7"/>
      <c r="CP1832" s="7"/>
      <c r="CQ1832" s="7"/>
      <c r="CR1832" s="7"/>
      <c r="CS1832" s="7"/>
      <c r="CT1832" s="7"/>
      <c r="CU1832" s="7"/>
      <c r="CV1832" s="7"/>
      <c r="CW1832" s="7"/>
      <c r="CX1832" s="7"/>
      <c r="CY1832" s="7"/>
      <c r="CZ1832" s="7"/>
      <c r="DA1832" s="7"/>
      <c r="DB1832" s="7"/>
    </row>
    <row r="1833" spans="22:106"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  <c r="AW1833" s="7"/>
      <c r="AX1833" s="7"/>
      <c r="AY1833" s="7"/>
      <c r="AZ1833" s="7"/>
      <c r="BA1833" s="7"/>
      <c r="BB1833" s="7"/>
      <c r="BC1833" s="7"/>
      <c r="BD1833" s="7"/>
      <c r="BE1833" s="7"/>
      <c r="BF1833" s="7"/>
      <c r="BG1833" s="7"/>
      <c r="BH1833" s="7"/>
      <c r="BI1833" s="7"/>
      <c r="BJ1833" s="7"/>
      <c r="BK1833" s="7"/>
      <c r="BL1833" s="7"/>
      <c r="BM1833" s="7"/>
      <c r="BN1833" s="7"/>
      <c r="BO1833" s="7"/>
      <c r="BP1833" s="7"/>
      <c r="BQ1833" s="7"/>
      <c r="BR1833" s="7"/>
      <c r="BS1833" s="7"/>
      <c r="BT1833" s="7"/>
      <c r="BU1833" s="7"/>
      <c r="BV1833" s="7"/>
      <c r="BW1833" s="7"/>
      <c r="BX1833" s="7"/>
      <c r="BY1833" s="7"/>
      <c r="BZ1833" s="7"/>
      <c r="CA1833" s="7"/>
      <c r="CB1833" s="7"/>
      <c r="CC1833" s="7"/>
      <c r="CD1833" s="7"/>
      <c r="CE1833" s="7"/>
      <c r="CF1833" s="7"/>
      <c r="CG1833" s="7"/>
      <c r="CH1833" s="7"/>
      <c r="CI1833" s="7"/>
      <c r="CJ1833" s="7"/>
      <c r="CK1833" s="7"/>
      <c r="CL1833" s="7"/>
      <c r="CM1833" s="7"/>
      <c r="CN1833" s="7"/>
      <c r="CO1833" s="7"/>
      <c r="CP1833" s="7"/>
      <c r="CQ1833" s="7"/>
      <c r="CR1833" s="7"/>
      <c r="CS1833" s="7"/>
      <c r="CT1833" s="7"/>
      <c r="CU1833" s="7"/>
      <c r="CV1833" s="7"/>
      <c r="CW1833" s="7"/>
      <c r="CX1833" s="7"/>
      <c r="CY1833" s="7"/>
      <c r="CZ1833" s="7"/>
      <c r="DA1833" s="7"/>
      <c r="DB1833" s="7"/>
    </row>
    <row r="1834" spans="22:106"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  <c r="AW1834" s="7"/>
      <c r="AX1834" s="7"/>
      <c r="AY1834" s="7"/>
      <c r="AZ1834" s="7"/>
      <c r="BA1834" s="7"/>
      <c r="BB1834" s="7"/>
      <c r="BC1834" s="7"/>
      <c r="BD1834" s="7"/>
      <c r="BE1834" s="7"/>
      <c r="BF1834" s="7"/>
      <c r="BG1834" s="7"/>
      <c r="BH1834" s="7"/>
      <c r="BI1834" s="7"/>
      <c r="BJ1834" s="7"/>
      <c r="BK1834" s="7"/>
      <c r="BL1834" s="7"/>
      <c r="BM1834" s="7"/>
      <c r="BN1834" s="7"/>
      <c r="BO1834" s="7"/>
      <c r="BP1834" s="7"/>
      <c r="BQ1834" s="7"/>
      <c r="BR1834" s="7"/>
      <c r="BS1834" s="7"/>
      <c r="BT1834" s="7"/>
      <c r="BU1834" s="7"/>
      <c r="BV1834" s="7"/>
      <c r="BW1834" s="7"/>
      <c r="BX1834" s="7"/>
      <c r="BY1834" s="7"/>
      <c r="BZ1834" s="7"/>
      <c r="CA1834" s="7"/>
      <c r="CB1834" s="7"/>
      <c r="CC1834" s="7"/>
      <c r="CD1834" s="7"/>
      <c r="CE1834" s="7"/>
      <c r="CF1834" s="7"/>
      <c r="CG1834" s="7"/>
      <c r="CH1834" s="7"/>
      <c r="CI1834" s="7"/>
      <c r="CJ1834" s="7"/>
      <c r="CK1834" s="7"/>
      <c r="CL1834" s="7"/>
      <c r="CM1834" s="7"/>
      <c r="CN1834" s="7"/>
      <c r="CO1834" s="7"/>
      <c r="CP1834" s="7"/>
      <c r="CQ1834" s="7"/>
      <c r="CR1834" s="7"/>
      <c r="CS1834" s="7"/>
      <c r="CT1834" s="7"/>
      <c r="CU1834" s="7"/>
      <c r="CV1834" s="7"/>
      <c r="CW1834" s="7"/>
      <c r="CX1834" s="7"/>
      <c r="CY1834" s="7"/>
      <c r="CZ1834" s="7"/>
      <c r="DA1834" s="7"/>
      <c r="DB1834" s="7"/>
    </row>
    <row r="1835" spans="22:106"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  <c r="AW1835" s="7"/>
      <c r="AX1835" s="7"/>
      <c r="AY1835" s="7"/>
      <c r="AZ1835" s="7"/>
      <c r="BA1835" s="7"/>
      <c r="BB1835" s="7"/>
      <c r="BC1835" s="7"/>
      <c r="BD1835" s="7"/>
      <c r="BE1835" s="7"/>
      <c r="BF1835" s="7"/>
      <c r="BG1835" s="7"/>
      <c r="BH1835" s="7"/>
      <c r="BI1835" s="7"/>
      <c r="BJ1835" s="7"/>
      <c r="BK1835" s="7"/>
      <c r="BL1835" s="7"/>
      <c r="BM1835" s="7"/>
      <c r="BN1835" s="7"/>
      <c r="BO1835" s="7"/>
      <c r="BP1835" s="7"/>
      <c r="BQ1835" s="7"/>
      <c r="BR1835" s="7"/>
      <c r="BS1835" s="7"/>
      <c r="BT1835" s="7"/>
      <c r="BU1835" s="7"/>
      <c r="BV1835" s="7"/>
      <c r="BW1835" s="7"/>
      <c r="BX1835" s="7"/>
      <c r="BY1835" s="7"/>
      <c r="BZ1835" s="7"/>
      <c r="CA1835" s="7"/>
      <c r="CB1835" s="7"/>
      <c r="CC1835" s="7"/>
      <c r="CD1835" s="7"/>
      <c r="CE1835" s="7"/>
      <c r="CF1835" s="7"/>
      <c r="CG1835" s="7"/>
      <c r="CH1835" s="7"/>
      <c r="CI1835" s="7"/>
      <c r="CJ1835" s="7"/>
      <c r="CK1835" s="7"/>
      <c r="CL1835" s="7"/>
      <c r="CM1835" s="7"/>
      <c r="CN1835" s="7"/>
      <c r="CO1835" s="7"/>
      <c r="CP1835" s="7"/>
      <c r="CQ1835" s="7"/>
      <c r="CR1835" s="7"/>
      <c r="CS1835" s="7"/>
      <c r="CT1835" s="7"/>
      <c r="CU1835" s="7"/>
      <c r="CV1835" s="7"/>
      <c r="CW1835" s="7"/>
      <c r="CX1835" s="7"/>
      <c r="CY1835" s="7"/>
      <c r="CZ1835" s="7"/>
      <c r="DA1835" s="7"/>
      <c r="DB1835" s="7"/>
    </row>
    <row r="1836" spans="22:106"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  <c r="AW1836" s="7"/>
      <c r="AX1836" s="7"/>
      <c r="AY1836" s="7"/>
      <c r="AZ1836" s="7"/>
      <c r="BA1836" s="7"/>
      <c r="BB1836" s="7"/>
      <c r="BC1836" s="7"/>
      <c r="BD1836" s="7"/>
      <c r="BE1836" s="7"/>
      <c r="BF1836" s="7"/>
      <c r="BG1836" s="7"/>
      <c r="BH1836" s="7"/>
      <c r="BI1836" s="7"/>
      <c r="BJ1836" s="7"/>
      <c r="BK1836" s="7"/>
      <c r="BL1836" s="7"/>
      <c r="BM1836" s="7"/>
      <c r="BN1836" s="7"/>
      <c r="BO1836" s="7"/>
      <c r="BP1836" s="7"/>
      <c r="BQ1836" s="7"/>
      <c r="BR1836" s="7"/>
      <c r="BS1836" s="7"/>
      <c r="BT1836" s="7"/>
      <c r="BU1836" s="7"/>
      <c r="BV1836" s="7"/>
      <c r="BW1836" s="7"/>
      <c r="BX1836" s="7"/>
      <c r="BY1836" s="7"/>
      <c r="BZ1836" s="7"/>
      <c r="CA1836" s="7"/>
      <c r="CB1836" s="7"/>
      <c r="CC1836" s="7"/>
      <c r="CD1836" s="7"/>
      <c r="CE1836" s="7"/>
      <c r="CF1836" s="7"/>
      <c r="CG1836" s="7"/>
      <c r="CH1836" s="7"/>
      <c r="CI1836" s="7"/>
      <c r="CJ1836" s="7"/>
      <c r="CK1836" s="7"/>
      <c r="CL1836" s="7"/>
      <c r="CM1836" s="7"/>
      <c r="CN1836" s="7"/>
      <c r="CO1836" s="7"/>
      <c r="CP1836" s="7"/>
      <c r="CQ1836" s="7"/>
      <c r="CR1836" s="7"/>
      <c r="CS1836" s="7"/>
      <c r="CT1836" s="7"/>
      <c r="CU1836" s="7"/>
      <c r="CV1836" s="7"/>
      <c r="CW1836" s="7"/>
      <c r="CX1836" s="7"/>
      <c r="CY1836" s="7"/>
      <c r="CZ1836" s="7"/>
      <c r="DA1836" s="7"/>
      <c r="DB1836" s="7"/>
    </row>
    <row r="1837" spans="22:106"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  <c r="AW1837" s="7"/>
      <c r="AX1837" s="7"/>
      <c r="AY1837" s="7"/>
      <c r="AZ1837" s="7"/>
      <c r="BA1837" s="7"/>
      <c r="BB1837" s="7"/>
      <c r="BC1837" s="7"/>
      <c r="BD1837" s="7"/>
      <c r="BE1837" s="7"/>
      <c r="BF1837" s="7"/>
      <c r="BG1837" s="7"/>
      <c r="BH1837" s="7"/>
      <c r="BI1837" s="7"/>
      <c r="BJ1837" s="7"/>
      <c r="BK1837" s="7"/>
      <c r="BL1837" s="7"/>
      <c r="BM1837" s="7"/>
      <c r="BN1837" s="7"/>
      <c r="BO1837" s="7"/>
      <c r="BP1837" s="7"/>
      <c r="BQ1837" s="7"/>
      <c r="BR1837" s="7"/>
      <c r="BS1837" s="7"/>
      <c r="BT1837" s="7"/>
      <c r="BU1837" s="7"/>
      <c r="BV1837" s="7"/>
      <c r="BW1837" s="7"/>
      <c r="BX1837" s="7"/>
      <c r="BY1837" s="7"/>
      <c r="BZ1837" s="7"/>
      <c r="CA1837" s="7"/>
      <c r="CB1837" s="7"/>
      <c r="CC1837" s="7"/>
      <c r="CD1837" s="7"/>
      <c r="CE1837" s="7"/>
      <c r="CF1837" s="7"/>
      <c r="CG1837" s="7"/>
      <c r="CH1837" s="7"/>
      <c r="CI1837" s="7"/>
      <c r="CJ1837" s="7"/>
      <c r="CK1837" s="7"/>
      <c r="CL1837" s="7"/>
      <c r="CM1837" s="7"/>
      <c r="CN1837" s="7"/>
      <c r="CO1837" s="7"/>
      <c r="CP1837" s="7"/>
      <c r="CQ1837" s="7"/>
      <c r="CR1837" s="7"/>
      <c r="CS1837" s="7"/>
      <c r="CT1837" s="7"/>
      <c r="CU1837" s="7"/>
      <c r="CV1837" s="7"/>
      <c r="CW1837" s="7"/>
      <c r="CX1837" s="7"/>
      <c r="CY1837" s="7"/>
      <c r="CZ1837" s="7"/>
      <c r="DA1837" s="7"/>
      <c r="DB1837" s="7"/>
    </row>
    <row r="1838" spans="22:106"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  <c r="AW1838" s="7"/>
      <c r="AX1838" s="7"/>
      <c r="AY1838" s="7"/>
      <c r="AZ1838" s="7"/>
      <c r="BA1838" s="7"/>
      <c r="BB1838" s="7"/>
      <c r="BC1838" s="7"/>
      <c r="BD1838" s="7"/>
      <c r="BE1838" s="7"/>
      <c r="BF1838" s="7"/>
      <c r="BG1838" s="7"/>
      <c r="BH1838" s="7"/>
      <c r="BI1838" s="7"/>
      <c r="BJ1838" s="7"/>
      <c r="BK1838" s="7"/>
      <c r="BL1838" s="7"/>
      <c r="BM1838" s="7"/>
      <c r="BN1838" s="7"/>
      <c r="BO1838" s="7"/>
      <c r="BP1838" s="7"/>
      <c r="BQ1838" s="7"/>
      <c r="BR1838" s="7"/>
      <c r="BS1838" s="7"/>
      <c r="BT1838" s="7"/>
      <c r="BU1838" s="7"/>
      <c r="BV1838" s="7"/>
      <c r="BW1838" s="7"/>
      <c r="BX1838" s="7"/>
      <c r="BY1838" s="7"/>
      <c r="BZ1838" s="7"/>
      <c r="CA1838" s="7"/>
      <c r="CB1838" s="7"/>
      <c r="CC1838" s="7"/>
      <c r="CD1838" s="7"/>
      <c r="CE1838" s="7"/>
      <c r="CF1838" s="7"/>
      <c r="CG1838" s="7"/>
      <c r="CH1838" s="7"/>
      <c r="CI1838" s="7"/>
      <c r="CJ1838" s="7"/>
      <c r="CK1838" s="7"/>
      <c r="CL1838" s="7"/>
      <c r="CM1838" s="7"/>
      <c r="CN1838" s="7"/>
      <c r="CO1838" s="7"/>
      <c r="CP1838" s="7"/>
      <c r="CQ1838" s="7"/>
      <c r="CR1838" s="7"/>
      <c r="CS1838" s="7"/>
      <c r="CT1838" s="7"/>
      <c r="CU1838" s="7"/>
      <c r="CV1838" s="7"/>
      <c r="CW1838" s="7"/>
      <c r="CX1838" s="7"/>
      <c r="CY1838" s="7"/>
      <c r="CZ1838" s="7"/>
      <c r="DA1838" s="7"/>
      <c r="DB1838" s="7"/>
    </row>
    <row r="1839" spans="22:106"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  <c r="AW1839" s="7"/>
      <c r="AX1839" s="7"/>
      <c r="AY1839" s="7"/>
      <c r="AZ1839" s="7"/>
      <c r="BA1839" s="7"/>
      <c r="BB1839" s="7"/>
      <c r="BC1839" s="7"/>
      <c r="BD1839" s="7"/>
      <c r="BE1839" s="7"/>
      <c r="BF1839" s="7"/>
      <c r="BG1839" s="7"/>
      <c r="BH1839" s="7"/>
      <c r="BI1839" s="7"/>
      <c r="BJ1839" s="7"/>
      <c r="BK1839" s="7"/>
      <c r="BL1839" s="7"/>
      <c r="BM1839" s="7"/>
      <c r="BN1839" s="7"/>
      <c r="BO1839" s="7"/>
      <c r="BP1839" s="7"/>
      <c r="BQ1839" s="7"/>
      <c r="BR1839" s="7"/>
      <c r="BS1839" s="7"/>
      <c r="BT1839" s="7"/>
      <c r="BU1839" s="7"/>
      <c r="BV1839" s="7"/>
      <c r="BW1839" s="7"/>
      <c r="BX1839" s="7"/>
      <c r="BY1839" s="7"/>
      <c r="BZ1839" s="7"/>
      <c r="CA1839" s="7"/>
      <c r="CB1839" s="7"/>
      <c r="CC1839" s="7"/>
      <c r="CD1839" s="7"/>
      <c r="CE1839" s="7"/>
      <c r="CF1839" s="7"/>
      <c r="CG1839" s="7"/>
      <c r="CH1839" s="7"/>
      <c r="CI1839" s="7"/>
      <c r="CJ1839" s="7"/>
      <c r="CK1839" s="7"/>
      <c r="CL1839" s="7"/>
      <c r="CM1839" s="7"/>
      <c r="CN1839" s="7"/>
      <c r="CO1839" s="7"/>
      <c r="CP1839" s="7"/>
      <c r="CQ1839" s="7"/>
      <c r="CR1839" s="7"/>
      <c r="CS1839" s="7"/>
      <c r="CT1839" s="7"/>
      <c r="CU1839" s="7"/>
      <c r="CV1839" s="7"/>
      <c r="CW1839" s="7"/>
      <c r="CX1839" s="7"/>
      <c r="CY1839" s="7"/>
      <c r="CZ1839" s="7"/>
      <c r="DA1839" s="7"/>
      <c r="DB1839" s="7"/>
    </row>
    <row r="1840" spans="22:106"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  <c r="AW1840" s="7"/>
      <c r="AX1840" s="7"/>
      <c r="AY1840" s="7"/>
      <c r="AZ1840" s="7"/>
      <c r="BA1840" s="7"/>
      <c r="BB1840" s="7"/>
      <c r="BC1840" s="7"/>
      <c r="BD1840" s="7"/>
      <c r="BE1840" s="7"/>
      <c r="BF1840" s="7"/>
      <c r="BG1840" s="7"/>
      <c r="BH1840" s="7"/>
      <c r="BI1840" s="7"/>
      <c r="BJ1840" s="7"/>
      <c r="BK1840" s="7"/>
      <c r="BL1840" s="7"/>
      <c r="BM1840" s="7"/>
      <c r="BN1840" s="7"/>
      <c r="BO1840" s="7"/>
      <c r="BP1840" s="7"/>
      <c r="BQ1840" s="7"/>
      <c r="BR1840" s="7"/>
      <c r="BS1840" s="7"/>
      <c r="BT1840" s="7"/>
      <c r="BU1840" s="7"/>
      <c r="BV1840" s="7"/>
      <c r="BW1840" s="7"/>
      <c r="BX1840" s="7"/>
      <c r="BY1840" s="7"/>
      <c r="BZ1840" s="7"/>
      <c r="CA1840" s="7"/>
      <c r="CB1840" s="7"/>
      <c r="CC1840" s="7"/>
      <c r="CD1840" s="7"/>
      <c r="CE1840" s="7"/>
      <c r="CF1840" s="7"/>
      <c r="CG1840" s="7"/>
      <c r="CH1840" s="7"/>
      <c r="CI1840" s="7"/>
      <c r="CJ1840" s="7"/>
      <c r="CK1840" s="7"/>
      <c r="CL1840" s="7"/>
      <c r="CM1840" s="7"/>
      <c r="CN1840" s="7"/>
      <c r="CO1840" s="7"/>
      <c r="CP1840" s="7"/>
      <c r="CQ1840" s="7"/>
      <c r="CR1840" s="7"/>
      <c r="CS1840" s="7"/>
      <c r="CT1840" s="7"/>
      <c r="CU1840" s="7"/>
      <c r="CV1840" s="7"/>
      <c r="CW1840" s="7"/>
      <c r="CX1840" s="7"/>
      <c r="CY1840" s="7"/>
      <c r="CZ1840" s="7"/>
      <c r="DA1840" s="7"/>
      <c r="DB1840" s="7"/>
    </row>
    <row r="1841" spans="22:106"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  <c r="AW1841" s="7"/>
      <c r="AX1841" s="7"/>
      <c r="AY1841" s="7"/>
      <c r="AZ1841" s="7"/>
      <c r="BA1841" s="7"/>
      <c r="BB1841" s="7"/>
      <c r="BC1841" s="7"/>
      <c r="BD1841" s="7"/>
      <c r="BE1841" s="7"/>
      <c r="BF1841" s="7"/>
      <c r="BG1841" s="7"/>
      <c r="BH1841" s="7"/>
      <c r="BI1841" s="7"/>
      <c r="BJ1841" s="7"/>
      <c r="BK1841" s="7"/>
      <c r="BL1841" s="7"/>
      <c r="BM1841" s="7"/>
      <c r="BN1841" s="7"/>
      <c r="BO1841" s="7"/>
      <c r="BP1841" s="7"/>
      <c r="BQ1841" s="7"/>
      <c r="BR1841" s="7"/>
      <c r="BS1841" s="7"/>
      <c r="BT1841" s="7"/>
      <c r="BU1841" s="7"/>
      <c r="BV1841" s="7"/>
      <c r="BW1841" s="7"/>
      <c r="BX1841" s="7"/>
      <c r="BY1841" s="7"/>
      <c r="BZ1841" s="7"/>
      <c r="CA1841" s="7"/>
      <c r="CB1841" s="7"/>
      <c r="CC1841" s="7"/>
      <c r="CD1841" s="7"/>
      <c r="CE1841" s="7"/>
      <c r="CF1841" s="7"/>
      <c r="CG1841" s="7"/>
      <c r="CH1841" s="7"/>
      <c r="CI1841" s="7"/>
      <c r="CJ1841" s="7"/>
      <c r="CK1841" s="7"/>
      <c r="CL1841" s="7"/>
      <c r="CM1841" s="7"/>
      <c r="CN1841" s="7"/>
      <c r="CO1841" s="7"/>
      <c r="CP1841" s="7"/>
      <c r="CQ1841" s="7"/>
      <c r="CR1841" s="7"/>
      <c r="CS1841" s="7"/>
      <c r="CT1841" s="7"/>
      <c r="CU1841" s="7"/>
      <c r="CV1841" s="7"/>
      <c r="CW1841" s="7"/>
      <c r="CX1841" s="7"/>
      <c r="CY1841" s="7"/>
      <c r="CZ1841" s="7"/>
      <c r="DA1841" s="7"/>
      <c r="DB1841" s="7"/>
    </row>
    <row r="1842" spans="22:106"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  <c r="AW1842" s="7"/>
      <c r="AX1842" s="7"/>
      <c r="AY1842" s="7"/>
      <c r="AZ1842" s="7"/>
      <c r="BA1842" s="7"/>
      <c r="BB1842" s="7"/>
      <c r="BC1842" s="7"/>
      <c r="BD1842" s="7"/>
      <c r="BE1842" s="7"/>
      <c r="BF1842" s="7"/>
      <c r="BG1842" s="7"/>
      <c r="BH1842" s="7"/>
      <c r="BI1842" s="7"/>
      <c r="BJ1842" s="7"/>
      <c r="BK1842" s="7"/>
      <c r="BL1842" s="7"/>
      <c r="BM1842" s="7"/>
      <c r="BN1842" s="7"/>
      <c r="BO1842" s="7"/>
      <c r="BP1842" s="7"/>
      <c r="BQ1842" s="7"/>
      <c r="BR1842" s="7"/>
      <c r="BS1842" s="7"/>
      <c r="BT1842" s="7"/>
      <c r="BU1842" s="7"/>
      <c r="BV1842" s="7"/>
      <c r="BW1842" s="7"/>
      <c r="BX1842" s="7"/>
      <c r="BY1842" s="7"/>
      <c r="BZ1842" s="7"/>
      <c r="CA1842" s="7"/>
      <c r="CB1842" s="7"/>
      <c r="CC1842" s="7"/>
      <c r="CD1842" s="7"/>
      <c r="CE1842" s="7"/>
      <c r="CF1842" s="7"/>
      <c r="CG1842" s="7"/>
      <c r="CH1842" s="7"/>
      <c r="CI1842" s="7"/>
      <c r="CJ1842" s="7"/>
      <c r="CK1842" s="7"/>
      <c r="CL1842" s="7"/>
      <c r="CM1842" s="7"/>
      <c r="CN1842" s="7"/>
      <c r="CO1842" s="7"/>
      <c r="CP1842" s="7"/>
      <c r="CQ1842" s="7"/>
      <c r="CR1842" s="7"/>
      <c r="CS1842" s="7"/>
      <c r="CT1842" s="7"/>
      <c r="CU1842" s="7"/>
      <c r="CV1842" s="7"/>
      <c r="CW1842" s="7"/>
      <c r="CX1842" s="7"/>
      <c r="CY1842" s="7"/>
      <c r="CZ1842" s="7"/>
      <c r="DA1842" s="7"/>
      <c r="DB1842" s="7"/>
    </row>
    <row r="1843" spans="22:106"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  <c r="AW1843" s="7"/>
      <c r="AX1843" s="7"/>
      <c r="AY1843" s="7"/>
      <c r="AZ1843" s="7"/>
      <c r="BA1843" s="7"/>
      <c r="BB1843" s="7"/>
      <c r="BC1843" s="7"/>
      <c r="BD1843" s="7"/>
      <c r="BE1843" s="7"/>
      <c r="BF1843" s="7"/>
      <c r="BG1843" s="7"/>
      <c r="BH1843" s="7"/>
      <c r="BI1843" s="7"/>
      <c r="BJ1843" s="7"/>
      <c r="BK1843" s="7"/>
      <c r="BL1843" s="7"/>
      <c r="BM1843" s="7"/>
      <c r="BN1843" s="7"/>
      <c r="BO1843" s="7"/>
      <c r="BP1843" s="7"/>
      <c r="BQ1843" s="7"/>
      <c r="BR1843" s="7"/>
      <c r="BS1843" s="7"/>
      <c r="BT1843" s="7"/>
      <c r="BU1843" s="7"/>
      <c r="BV1843" s="7"/>
      <c r="BW1843" s="7"/>
      <c r="BX1843" s="7"/>
      <c r="BY1843" s="7"/>
      <c r="BZ1843" s="7"/>
      <c r="CA1843" s="7"/>
      <c r="CB1843" s="7"/>
      <c r="CC1843" s="7"/>
      <c r="CD1843" s="7"/>
      <c r="CE1843" s="7"/>
      <c r="CF1843" s="7"/>
      <c r="CG1843" s="7"/>
      <c r="CH1843" s="7"/>
      <c r="CI1843" s="7"/>
      <c r="CJ1843" s="7"/>
      <c r="CK1843" s="7"/>
      <c r="CL1843" s="7"/>
      <c r="CM1843" s="7"/>
      <c r="CN1843" s="7"/>
      <c r="CO1843" s="7"/>
      <c r="CP1843" s="7"/>
      <c r="CQ1843" s="7"/>
      <c r="CR1843" s="7"/>
      <c r="CS1843" s="7"/>
      <c r="CT1843" s="7"/>
      <c r="CU1843" s="7"/>
      <c r="CV1843" s="7"/>
      <c r="CW1843" s="7"/>
      <c r="CX1843" s="7"/>
      <c r="CY1843" s="7"/>
      <c r="CZ1843" s="7"/>
      <c r="DA1843" s="7"/>
      <c r="DB1843" s="7"/>
    </row>
    <row r="1844" spans="22:106"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  <c r="AW1844" s="7"/>
      <c r="AX1844" s="7"/>
      <c r="AY1844" s="7"/>
      <c r="AZ1844" s="7"/>
      <c r="BA1844" s="7"/>
      <c r="BB1844" s="7"/>
      <c r="BC1844" s="7"/>
      <c r="BD1844" s="7"/>
      <c r="BE1844" s="7"/>
      <c r="BF1844" s="7"/>
      <c r="BG1844" s="7"/>
      <c r="BH1844" s="7"/>
      <c r="BI1844" s="7"/>
      <c r="BJ1844" s="7"/>
      <c r="BK1844" s="7"/>
      <c r="BL1844" s="7"/>
      <c r="BM1844" s="7"/>
      <c r="BN1844" s="7"/>
      <c r="BO1844" s="7"/>
      <c r="BP1844" s="7"/>
      <c r="BQ1844" s="7"/>
      <c r="BR1844" s="7"/>
      <c r="BS1844" s="7"/>
      <c r="BT1844" s="7"/>
      <c r="BU1844" s="7"/>
      <c r="BV1844" s="7"/>
      <c r="BW1844" s="7"/>
      <c r="BX1844" s="7"/>
      <c r="BY1844" s="7"/>
      <c r="BZ1844" s="7"/>
      <c r="CA1844" s="7"/>
      <c r="CB1844" s="7"/>
      <c r="CC1844" s="7"/>
      <c r="CD1844" s="7"/>
      <c r="CE1844" s="7"/>
      <c r="CF1844" s="7"/>
      <c r="CG1844" s="7"/>
      <c r="CH1844" s="7"/>
      <c r="CI1844" s="7"/>
      <c r="CJ1844" s="7"/>
      <c r="CK1844" s="7"/>
      <c r="CL1844" s="7"/>
      <c r="CM1844" s="7"/>
      <c r="CN1844" s="7"/>
      <c r="CO1844" s="7"/>
      <c r="CP1844" s="7"/>
      <c r="CQ1844" s="7"/>
      <c r="CR1844" s="7"/>
      <c r="CS1844" s="7"/>
      <c r="CT1844" s="7"/>
      <c r="CU1844" s="7"/>
      <c r="CV1844" s="7"/>
      <c r="CW1844" s="7"/>
      <c r="CX1844" s="7"/>
      <c r="CY1844" s="7"/>
      <c r="CZ1844" s="7"/>
      <c r="DA1844" s="7"/>
      <c r="DB1844" s="7"/>
    </row>
    <row r="1845" spans="22:106"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  <c r="AW1845" s="7"/>
      <c r="AX1845" s="7"/>
      <c r="AY1845" s="7"/>
      <c r="AZ1845" s="7"/>
      <c r="BA1845" s="7"/>
      <c r="BB1845" s="7"/>
      <c r="BC1845" s="7"/>
      <c r="BD1845" s="7"/>
      <c r="BE1845" s="7"/>
      <c r="BF1845" s="7"/>
      <c r="BG1845" s="7"/>
      <c r="BH1845" s="7"/>
      <c r="BI1845" s="7"/>
      <c r="BJ1845" s="7"/>
      <c r="BK1845" s="7"/>
      <c r="BL1845" s="7"/>
      <c r="BM1845" s="7"/>
      <c r="BN1845" s="7"/>
      <c r="BO1845" s="7"/>
      <c r="BP1845" s="7"/>
      <c r="BQ1845" s="7"/>
      <c r="BR1845" s="7"/>
      <c r="BS1845" s="7"/>
      <c r="BT1845" s="7"/>
      <c r="BU1845" s="7"/>
      <c r="BV1845" s="7"/>
      <c r="BW1845" s="7"/>
      <c r="BX1845" s="7"/>
      <c r="BY1845" s="7"/>
      <c r="BZ1845" s="7"/>
      <c r="CA1845" s="7"/>
      <c r="CB1845" s="7"/>
      <c r="CC1845" s="7"/>
      <c r="CD1845" s="7"/>
      <c r="CE1845" s="7"/>
      <c r="CF1845" s="7"/>
      <c r="CG1845" s="7"/>
      <c r="CH1845" s="7"/>
      <c r="CI1845" s="7"/>
      <c r="CJ1845" s="7"/>
      <c r="CK1845" s="7"/>
      <c r="CL1845" s="7"/>
      <c r="CM1845" s="7"/>
      <c r="CN1845" s="7"/>
      <c r="CO1845" s="7"/>
      <c r="CP1845" s="7"/>
      <c r="CQ1845" s="7"/>
      <c r="CR1845" s="7"/>
      <c r="CS1845" s="7"/>
      <c r="CT1845" s="7"/>
      <c r="CU1845" s="7"/>
      <c r="CV1845" s="7"/>
      <c r="CW1845" s="7"/>
      <c r="CX1845" s="7"/>
      <c r="CY1845" s="7"/>
      <c r="CZ1845" s="7"/>
      <c r="DA1845" s="7"/>
      <c r="DB1845" s="7"/>
    </row>
    <row r="1846" spans="22:106"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  <c r="AW1846" s="7"/>
      <c r="AX1846" s="7"/>
      <c r="AY1846" s="7"/>
      <c r="AZ1846" s="7"/>
      <c r="BA1846" s="7"/>
      <c r="BB1846" s="7"/>
      <c r="BC1846" s="7"/>
      <c r="BD1846" s="7"/>
      <c r="BE1846" s="7"/>
      <c r="BF1846" s="7"/>
      <c r="BG1846" s="7"/>
      <c r="BH1846" s="7"/>
      <c r="BI1846" s="7"/>
      <c r="BJ1846" s="7"/>
      <c r="BK1846" s="7"/>
      <c r="BL1846" s="7"/>
      <c r="BM1846" s="7"/>
      <c r="BN1846" s="7"/>
      <c r="BO1846" s="7"/>
      <c r="BP1846" s="7"/>
      <c r="BQ1846" s="7"/>
      <c r="BR1846" s="7"/>
      <c r="BS1846" s="7"/>
      <c r="BT1846" s="7"/>
      <c r="BU1846" s="7"/>
      <c r="BV1846" s="7"/>
      <c r="BW1846" s="7"/>
      <c r="BX1846" s="7"/>
      <c r="BY1846" s="7"/>
      <c r="BZ1846" s="7"/>
      <c r="CA1846" s="7"/>
      <c r="CB1846" s="7"/>
      <c r="CC1846" s="7"/>
      <c r="CD1846" s="7"/>
      <c r="CE1846" s="7"/>
      <c r="CF1846" s="7"/>
      <c r="CG1846" s="7"/>
      <c r="CH1846" s="7"/>
      <c r="CI1846" s="7"/>
      <c r="CJ1846" s="7"/>
      <c r="CK1846" s="7"/>
      <c r="CL1846" s="7"/>
      <c r="CM1846" s="7"/>
      <c r="CN1846" s="7"/>
      <c r="CO1846" s="7"/>
      <c r="CP1846" s="7"/>
      <c r="CQ1846" s="7"/>
      <c r="CR1846" s="7"/>
      <c r="CS1846" s="7"/>
      <c r="CT1846" s="7"/>
      <c r="CU1846" s="7"/>
      <c r="CV1846" s="7"/>
      <c r="CW1846" s="7"/>
      <c r="CX1846" s="7"/>
      <c r="CY1846" s="7"/>
      <c r="CZ1846" s="7"/>
      <c r="DA1846" s="7"/>
      <c r="DB1846" s="7"/>
    </row>
    <row r="1847" spans="22:106"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  <c r="AW1847" s="7"/>
      <c r="AX1847" s="7"/>
      <c r="AY1847" s="7"/>
      <c r="AZ1847" s="7"/>
      <c r="BA1847" s="7"/>
      <c r="BB1847" s="7"/>
      <c r="BC1847" s="7"/>
      <c r="BD1847" s="7"/>
      <c r="BE1847" s="7"/>
      <c r="BF1847" s="7"/>
      <c r="BG1847" s="7"/>
      <c r="BH1847" s="7"/>
      <c r="BI1847" s="7"/>
      <c r="BJ1847" s="7"/>
      <c r="BK1847" s="7"/>
      <c r="BL1847" s="7"/>
      <c r="BM1847" s="7"/>
      <c r="BN1847" s="7"/>
      <c r="BO1847" s="7"/>
      <c r="BP1847" s="7"/>
      <c r="BQ1847" s="7"/>
      <c r="BR1847" s="7"/>
      <c r="BS1847" s="7"/>
      <c r="BT1847" s="7"/>
      <c r="BU1847" s="7"/>
      <c r="BV1847" s="7"/>
      <c r="BW1847" s="7"/>
      <c r="BX1847" s="7"/>
      <c r="BY1847" s="7"/>
      <c r="BZ1847" s="7"/>
      <c r="CA1847" s="7"/>
      <c r="CB1847" s="7"/>
      <c r="CC1847" s="7"/>
      <c r="CD1847" s="7"/>
      <c r="CE1847" s="7"/>
      <c r="CF1847" s="7"/>
      <c r="CG1847" s="7"/>
      <c r="CH1847" s="7"/>
      <c r="CI1847" s="7"/>
      <c r="CJ1847" s="7"/>
      <c r="CK1847" s="7"/>
      <c r="CL1847" s="7"/>
      <c r="CM1847" s="7"/>
      <c r="CN1847" s="7"/>
      <c r="CO1847" s="7"/>
      <c r="CP1847" s="7"/>
      <c r="CQ1847" s="7"/>
      <c r="CR1847" s="7"/>
      <c r="CS1847" s="7"/>
      <c r="CT1847" s="7"/>
      <c r="CU1847" s="7"/>
      <c r="CV1847" s="7"/>
      <c r="CW1847" s="7"/>
      <c r="CX1847" s="7"/>
      <c r="CY1847" s="7"/>
      <c r="CZ1847" s="7"/>
      <c r="DA1847" s="7"/>
      <c r="DB1847" s="7"/>
    </row>
    <row r="1848" spans="22:106"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  <c r="AV1848" s="7"/>
      <c r="AW1848" s="7"/>
      <c r="AX1848" s="7"/>
      <c r="AY1848" s="7"/>
      <c r="AZ1848" s="7"/>
      <c r="BA1848" s="7"/>
      <c r="BB1848" s="7"/>
      <c r="BC1848" s="7"/>
      <c r="BD1848" s="7"/>
      <c r="BE1848" s="7"/>
      <c r="BF1848" s="7"/>
      <c r="BG1848" s="7"/>
      <c r="BH1848" s="7"/>
      <c r="BI1848" s="7"/>
      <c r="BJ1848" s="7"/>
      <c r="BK1848" s="7"/>
      <c r="BL1848" s="7"/>
      <c r="BM1848" s="7"/>
      <c r="BN1848" s="7"/>
      <c r="BO1848" s="7"/>
      <c r="BP1848" s="7"/>
      <c r="BQ1848" s="7"/>
      <c r="BR1848" s="7"/>
      <c r="BS1848" s="7"/>
      <c r="BT1848" s="7"/>
      <c r="BU1848" s="7"/>
      <c r="BV1848" s="7"/>
      <c r="BW1848" s="7"/>
      <c r="BX1848" s="7"/>
      <c r="BY1848" s="7"/>
      <c r="BZ1848" s="7"/>
      <c r="CA1848" s="7"/>
      <c r="CB1848" s="7"/>
      <c r="CC1848" s="7"/>
      <c r="CD1848" s="7"/>
      <c r="CE1848" s="7"/>
      <c r="CF1848" s="7"/>
      <c r="CG1848" s="7"/>
      <c r="CH1848" s="7"/>
      <c r="CI1848" s="7"/>
      <c r="CJ1848" s="7"/>
      <c r="CK1848" s="7"/>
      <c r="CL1848" s="7"/>
      <c r="CM1848" s="7"/>
      <c r="CN1848" s="7"/>
      <c r="CO1848" s="7"/>
      <c r="CP1848" s="7"/>
      <c r="CQ1848" s="7"/>
      <c r="CR1848" s="7"/>
      <c r="CS1848" s="7"/>
      <c r="CT1848" s="7"/>
      <c r="CU1848" s="7"/>
      <c r="CV1848" s="7"/>
      <c r="CW1848" s="7"/>
      <c r="CX1848" s="7"/>
      <c r="CY1848" s="7"/>
      <c r="CZ1848" s="7"/>
      <c r="DA1848" s="7"/>
      <c r="DB1848" s="7"/>
    </row>
    <row r="1849" spans="22:106"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  <c r="AW1849" s="7"/>
      <c r="AX1849" s="7"/>
      <c r="AY1849" s="7"/>
      <c r="AZ1849" s="7"/>
      <c r="BA1849" s="7"/>
      <c r="BB1849" s="7"/>
      <c r="BC1849" s="7"/>
      <c r="BD1849" s="7"/>
      <c r="BE1849" s="7"/>
      <c r="BF1849" s="7"/>
      <c r="BG1849" s="7"/>
      <c r="BH1849" s="7"/>
      <c r="BI1849" s="7"/>
      <c r="BJ1849" s="7"/>
      <c r="BK1849" s="7"/>
      <c r="BL1849" s="7"/>
      <c r="BM1849" s="7"/>
      <c r="BN1849" s="7"/>
      <c r="BO1849" s="7"/>
      <c r="BP1849" s="7"/>
      <c r="BQ1849" s="7"/>
      <c r="BR1849" s="7"/>
      <c r="BS1849" s="7"/>
      <c r="BT1849" s="7"/>
      <c r="BU1849" s="7"/>
      <c r="BV1849" s="7"/>
      <c r="BW1849" s="7"/>
      <c r="BX1849" s="7"/>
      <c r="BY1849" s="7"/>
      <c r="BZ1849" s="7"/>
      <c r="CA1849" s="7"/>
      <c r="CB1849" s="7"/>
      <c r="CC1849" s="7"/>
      <c r="CD1849" s="7"/>
      <c r="CE1849" s="7"/>
      <c r="CF1849" s="7"/>
      <c r="CG1849" s="7"/>
      <c r="CH1849" s="7"/>
      <c r="CI1849" s="7"/>
      <c r="CJ1849" s="7"/>
      <c r="CK1849" s="7"/>
      <c r="CL1849" s="7"/>
      <c r="CM1849" s="7"/>
      <c r="CN1849" s="7"/>
      <c r="CO1849" s="7"/>
      <c r="CP1849" s="7"/>
      <c r="CQ1849" s="7"/>
      <c r="CR1849" s="7"/>
      <c r="CS1849" s="7"/>
      <c r="CT1849" s="7"/>
      <c r="CU1849" s="7"/>
      <c r="CV1849" s="7"/>
      <c r="CW1849" s="7"/>
      <c r="CX1849" s="7"/>
      <c r="CY1849" s="7"/>
      <c r="CZ1849" s="7"/>
      <c r="DA1849" s="7"/>
      <c r="DB1849" s="7"/>
    </row>
    <row r="1850" spans="22:106"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  <c r="AW1850" s="7"/>
      <c r="AX1850" s="7"/>
      <c r="AY1850" s="7"/>
      <c r="AZ1850" s="7"/>
      <c r="BA1850" s="7"/>
      <c r="BB1850" s="7"/>
      <c r="BC1850" s="7"/>
      <c r="BD1850" s="7"/>
      <c r="BE1850" s="7"/>
      <c r="BF1850" s="7"/>
      <c r="BG1850" s="7"/>
      <c r="BH1850" s="7"/>
      <c r="BI1850" s="7"/>
      <c r="BJ1850" s="7"/>
      <c r="BK1850" s="7"/>
      <c r="BL1850" s="7"/>
      <c r="BM1850" s="7"/>
      <c r="BN1850" s="7"/>
      <c r="BO1850" s="7"/>
      <c r="BP1850" s="7"/>
      <c r="BQ1850" s="7"/>
      <c r="BR1850" s="7"/>
      <c r="BS1850" s="7"/>
      <c r="BT1850" s="7"/>
      <c r="BU1850" s="7"/>
      <c r="BV1850" s="7"/>
      <c r="BW1850" s="7"/>
      <c r="BX1850" s="7"/>
      <c r="BY1850" s="7"/>
      <c r="BZ1850" s="7"/>
      <c r="CA1850" s="7"/>
      <c r="CB1850" s="7"/>
      <c r="CC1850" s="7"/>
      <c r="CD1850" s="7"/>
      <c r="CE1850" s="7"/>
      <c r="CF1850" s="7"/>
      <c r="CG1850" s="7"/>
      <c r="CH1850" s="7"/>
      <c r="CI1850" s="7"/>
      <c r="CJ1850" s="7"/>
      <c r="CK1850" s="7"/>
      <c r="CL1850" s="7"/>
      <c r="CM1850" s="7"/>
      <c r="CN1850" s="7"/>
      <c r="CO1850" s="7"/>
      <c r="CP1850" s="7"/>
      <c r="CQ1850" s="7"/>
      <c r="CR1850" s="7"/>
      <c r="CS1850" s="7"/>
      <c r="CT1850" s="7"/>
      <c r="CU1850" s="7"/>
      <c r="CV1850" s="7"/>
      <c r="CW1850" s="7"/>
      <c r="CX1850" s="7"/>
      <c r="CY1850" s="7"/>
      <c r="CZ1850" s="7"/>
      <c r="DA1850" s="7"/>
      <c r="DB1850" s="7"/>
    </row>
    <row r="1851" spans="22:106"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  <c r="AW1851" s="7"/>
      <c r="AX1851" s="7"/>
      <c r="AY1851" s="7"/>
      <c r="AZ1851" s="7"/>
      <c r="BA1851" s="7"/>
      <c r="BB1851" s="7"/>
      <c r="BC1851" s="7"/>
      <c r="BD1851" s="7"/>
      <c r="BE1851" s="7"/>
      <c r="BF1851" s="7"/>
      <c r="BG1851" s="7"/>
      <c r="BH1851" s="7"/>
      <c r="BI1851" s="7"/>
      <c r="BJ1851" s="7"/>
      <c r="BK1851" s="7"/>
      <c r="BL1851" s="7"/>
      <c r="BM1851" s="7"/>
      <c r="BN1851" s="7"/>
      <c r="BO1851" s="7"/>
      <c r="BP1851" s="7"/>
      <c r="BQ1851" s="7"/>
      <c r="BR1851" s="7"/>
      <c r="BS1851" s="7"/>
      <c r="BT1851" s="7"/>
      <c r="BU1851" s="7"/>
      <c r="BV1851" s="7"/>
      <c r="BW1851" s="7"/>
      <c r="BX1851" s="7"/>
      <c r="BY1851" s="7"/>
      <c r="BZ1851" s="7"/>
      <c r="CA1851" s="7"/>
      <c r="CB1851" s="7"/>
      <c r="CC1851" s="7"/>
      <c r="CD1851" s="7"/>
      <c r="CE1851" s="7"/>
      <c r="CF1851" s="7"/>
      <c r="CG1851" s="7"/>
      <c r="CH1851" s="7"/>
      <c r="CI1851" s="7"/>
      <c r="CJ1851" s="7"/>
      <c r="CK1851" s="7"/>
      <c r="CL1851" s="7"/>
      <c r="CM1851" s="7"/>
      <c r="CN1851" s="7"/>
      <c r="CO1851" s="7"/>
      <c r="CP1851" s="7"/>
      <c r="CQ1851" s="7"/>
      <c r="CR1851" s="7"/>
      <c r="CS1851" s="7"/>
      <c r="CT1851" s="7"/>
      <c r="CU1851" s="7"/>
      <c r="CV1851" s="7"/>
      <c r="CW1851" s="7"/>
      <c r="CX1851" s="7"/>
      <c r="CY1851" s="7"/>
      <c r="CZ1851" s="7"/>
      <c r="DA1851" s="7"/>
      <c r="DB1851" s="7"/>
    </row>
    <row r="1852" spans="22:106"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  <c r="AW1852" s="7"/>
      <c r="AX1852" s="7"/>
      <c r="AY1852" s="7"/>
      <c r="AZ1852" s="7"/>
      <c r="BA1852" s="7"/>
      <c r="BB1852" s="7"/>
      <c r="BC1852" s="7"/>
      <c r="BD1852" s="7"/>
      <c r="BE1852" s="7"/>
      <c r="BF1852" s="7"/>
      <c r="BG1852" s="7"/>
      <c r="BH1852" s="7"/>
      <c r="BI1852" s="7"/>
      <c r="BJ1852" s="7"/>
      <c r="BK1852" s="7"/>
      <c r="BL1852" s="7"/>
      <c r="BM1852" s="7"/>
      <c r="BN1852" s="7"/>
      <c r="BO1852" s="7"/>
      <c r="BP1852" s="7"/>
      <c r="BQ1852" s="7"/>
      <c r="BR1852" s="7"/>
      <c r="BS1852" s="7"/>
      <c r="BT1852" s="7"/>
      <c r="BU1852" s="7"/>
      <c r="BV1852" s="7"/>
      <c r="BW1852" s="7"/>
      <c r="BX1852" s="7"/>
      <c r="BY1852" s="7"/>
      <c r="BZ1852" s="7"/>
      <c r="CA1852" s="7"/>
      <c r="CB1852" s="7"/>
      <c r="CC1852" s="7"/>
      <c r="CD1852" s="7"/>
      <c r="CE1852" s="7"/>
      <c r="CF1852" s="7"/>
      <c r="CG1852" s="7"/>
      <c r="CH1852" s="7"/>
      <c r="CI1852" s="7"/>
      <c r="CJ1852" s="7"/>
      <c r="CK1852" s="7"/>
      <c r="CL1852" s="7"/>
      <c r="CM1852" s="7"/>
      <c r="CN1852" s="7"/>
      <c r="CO1852" s="7"/>
      <c r="CP1852" s="7"/>
      <c r="CQ1852" s="7"/>
      <c r="CR1852" s="7"/>
      <c r="CS1852" s="7"/>
      <c r="CT1852" s="7"/>
      <c r="CU1852" s="7"/>
      <c r="CV1852" s="7"/>
      <c r="CW1852" s="7"/>
      <c r="CX1852" s="7"/>
      <c r="CY1852" s="7"/>
      <c r="CZ1852" s="7"/>
      <c r="DA1852" s="7"/>
      <c r="DB1852" s="7"/>
    </row>
    <row r="1853" spans="22:106"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  <c r="AW1853" s="7"/>
      <c r="AX1853" s="7"/>
      <c r="AY1853" s="7"/>
      <c r="AZ1853" s="7"/>
      <c r="BA1853" s="7"/>
      <c r="BB1853" s="7"/>
      <c r="BC1853" s="7"/>
      <c r="BD1853" s="7"/>
      <c r="BE1853" s="7"/>
      <c r="BF1853" s="7"/>
      <c r="BG1853" s="7"/>
      <c r="BH1853" s="7"/>
      <c r="BI1853" s="7"/>
      <c r="BJ1853" s="7"/>
      <c r="BK1853" s="7"/>
      <c r="BL1853" s="7"/>
      <c r="BM1853" s="7"/>
      <c r="BN1853" s="7"/>
      <c r="BO1853" s="7"/>
      <c r="BP1853" s="7"/>
      <c r="BQ1853" s="7"/>
      <c r="BR1853" s="7"/>
      <c r="BS1853" s="7"/>
      <c r="BT1853" s="7"/>
      <c r="BU1853" s="7"/>
      <c r="BV1853" s="7"/>
      <c r="BW1853" s="7"/>
      <c r="BX1853" s="7"/>
      <c r="BY1853" s="7"/>
      <c r="BZ1853" s="7"/>
      <c r="CA1853" s="7"/>
      <c r="CB1853" s="7"/>
      <c r="CC1853" s="7"/>
      <c r="CD1853" s="7"/>
      <c r="CE1853" s="7"/>
      <c r="CF1853" s="7"/>
      <c r="CG1853" s="7"/>
      <c r="CH1853" s="7"/>
      <c r="CI1853" s="7"/>
      <c r="CJ1853" s="7"/>
      <c r="CK1853" s="7"/>
      <c r="CL1853" s="7"/>
      <c r="CM1853" s="7"/>
      <c r="CN1853" s="7"/>
      <c r="CO1853" s="7"/>
      <c r="CP1853" s="7"/>
      <c r="CQ1853" s="7"/>
      <c r="CR1853" s="7"/>
      <c r="CS1853" s="7"/>
      <c r="CT1853" s="7"/>
      <c r="CU1853" s="7"/>
      <c r="CV1853" s="7"/>
      <c r="CW1853" s="7"/>
      <c r="CX1853" s="7"/>
      <c r="CY1853" s="7"/>
      <c r="CZ1853" s="7"/>
      <c r="DA1853" s="7"/>
      <c r="DB1853" s="7"/>
    </row>
    <row r="1854" spans="22:106"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  <c r="AW1854" s="7"/>
      <c r="AX1854" s="7"/>
      <c r="AY1854" s="7"/>
      <c r="AZ1854" s="7"/>
      <c r="BA1854" s="7"/>
      <c r="BB1854" s="7"/>
      <c r="BC1854" s="7"/>
      <c r="BD1854" s="7"/>
      <c r="BE1854" s="7"/>
      <c r="BF1854" s="7"/>
      <c r="BG1854" s="7"/>
      <c r="BH1854" s="7"/>
      <c r="BI1854" s="7"/>
      <c r="BJ1854" s="7"/>
      <c r="BK1854" s="7"/>
      <c r="BL1854" s="7"/>
      <c r="BM1854" s="7"/>
      <c r="BN1854" s="7"/>
      <c r="BO1854" s="7"/>
      <c r="BP1854" s="7"/>
      <c r="BQ1854" s="7"/>
      <c r="BR1854" s="7"/>
      <c r="BS1854" s="7"/>
      <c r="BT1854" s="7"/>
      <c r="BU1854" s="7"/>
      <c r="BV1854" s="7"/>
      <c r="BW1854" s="7"/>
      <c r="BX1854" s="7"/>
      <c r="BY1854" s="7"/>
      <c r="BZ1854" s="7"/>
      <c r="CA1854" s="7"/>
      <c r="CB1854" s="7"/>
      <c r="CC1854" s="7"/>
      <c r="CD1854" s="7"/>
      <c r="CE1854" s="7"/>
      <c r="CF1854" s="7"/>
      <c r="CG1854" s="7"/>
      <c r="CH1854" s="7"/>
      <c r="CI1854" s="7"/>
      <c r="CJ1854" s="7"/>
      <c r="CK1854" s="7"/>
      <c r="CL1854" s="7"/>
      <c r="CM1854" s="7"/>
      <c r="CN1854" s="7"/>
      <c r="CO1854" s="7"/>
      <c r="CP1854" s="7"/>
      <c r="CQ1854" s="7"/>
      <c r="CR1854" s="7"/>
      <c r="CS1854" s="7"/>
      <c r="CT1854" s="7"/>
      <c r="CU1854" s="7"/>
      <c r="CV1854" s="7"/>
      <c r="CW1854" s="7"/>
      <c r="CX1854" s="7"/>
      <c r="CY1854" s="7"/>
      <c r="CZ1854" s="7"/>
      <c r="DA1854" s="7"/>
      <c r="DB1854" s="7"/>
    </row>
    <row r="1855" spans="22:106"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  <c r="AW1855" s="7"/>
      <c r="AX1855" s="7"/>
      <c r="AY1855" s="7"/>
      <c r="AZ1855" s="7"/>
      <c r="BA1855" s="7"/>
      <c r="BB1855" s="7"/>
      <c r="BC1855" s="7"/>
      <c r="BD1855" s="7"/>
      <c r="BE1855" s="7"/>
      <c r="BF1855" s="7"/>
      <c r="BG1855" s="7"/>
      <c r="BH1855" s="7"/>
      <c r="BI1855" s="7"/>
      <c r="BJ1855" s="7"/>
      <c r="BK1855" s="7"/>
      <c r="BL1855" s="7"/>
      <c r="BM1855" s="7"/>
      <c r="BN1855" s="7"/>
      <c r="BO1855" s="7"/>
      <c r="BP1855" s="7"/>
      <c r="BQ1855" s="7"/>
      <c r="BR1855" s="7"/>
      <c r="BS1855" s="7"/>
      <c r="BT1855" s="7"/>
      <c r="BU1855" s="7"/>
      <c r="BV1855" s="7"/>
      <c r="BW1855" s="7"/>
      <c r="BX1855" s="7"/>
      <c r="BY1855" s="7"/>
      <c r="BZ1855" s="7"/>
      <c r="CA1855" s="7"/>
      <c r="CB1855" s="7"/>
      <c r="CC1855" s="7"/>
      <c r="CD1855" s="7"/>
      <c r="CE1855" s="7"/>
      <c r="CF1855" s="7"/>
      <c r="CG1855" s="7"/>
      <c r="CH1855" s="7"/>
      <c r="CI1855" s="7"/>
      <c r="CJ1855" s="7"/>
      <c r="CK1855" s="7"/>
      <c r="CL1855" s="7"/>
      <c r="CM1855" s="7"/>
      <c r="CN1855" s="7"/>
      <c r="CO1855" s="7"/>
      <c r="CP1855" s="7"/>
      <c r="CQ1855" s="7"/>
      <c r="CR1855" s="7"/>
      <c r="CS1855" s="7"/>
      <c r="CT1855" s="7"/>
      <c r="CU1855" s="7"/>
      <c r="CV1855" s="7"/>
      <c r="CW1855" s="7"/>
      <c r="CX1855" s="7"/>
      <c r="CY1855" s="7"/>
      <c r="CZ1855" s="7"/>
      <c r="DA1855" s="7"/>
      <c r="DB1855" s="7"/>
    </row>
    <row r="1856" spans="22:106"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  <c r="AW1856" s="7"/>
      <c r="AX1856" s="7"/>
      <c r="AY1856" s="7"/>
      <c r="AZ1856" s="7"/>
      <c r="BA1856" s="7"/>
      <c r="BB1856" s="7"/>
      <c r="BC1856" s="7"/>
      <c r="BD1856" s="7"/>
      <c r="BE1856" s="7"/>
      <c r="BF1856" s="7"/>
      <c r="BG1856" s="7"/>
      <c r="BH1856" s="7"/>
      <c r="BI1856" s="7"/>
      <c r="BJ1856" s="7"/>
      <c r="BK1856" s="7"/>
      <c r="BL1856" s="7"/>
      <c r="BM1856" s="7"/>
      <c r="BN1856" s="7"/>
      <c r="BO1856" s="7"/>
      <c r="BP1856" s="7"/>
      <c r="BQ1856" s="7"/>
      <c r="BR1856" s="7"/>
      <c r="BS1856" s="7"/>
      <c r="BT1856" s="7"/>
      <c r="BU1856" s="7"/>
      <c r="BV1856" s="7"/>
      <c r="BW1856" s="7"/>
      <c r="BX1856" s="7"/>
      <c r="BY1856" s="7"/>
      <c r="BZ1856" s="7"/>
      <c r="CA1856" s="7"/>
      <c r="CB1856" s="7"/>
      <c r="CC1856" s="7"/>
      <c r="CD1856" s="7"/>
      <c r="CE1856" s="7"/>
      <c r="CF1856" s="7"/>
      <c r="CG1856" s="7"/>
      <c r="CH1856" s="7"/>
      <c r="CI1856" s="7"/>
      <c r="CJ1856" s="7"/>
      <c r="CK1856" s="7"/>
      <c r="CL1856" s="7"/>
      <c r="CM1856" s="7"/>
      <c r="CN1856" s="7"/>
      <c r="CO1856" s="7"/>
      <c r="CP1856" s="7"/>
      <c r="CQ1856" s="7"/>
      <c r="CR1856" s="7"/>
      <c r="CS1856" s="7"/>
      <c r="CT1856" s="7"/>
      <c r="CU1856" s="7"/>
      <c r="CV1856" s="7"/>
      <c r="CW1856" s="7"/>
      <c r="CX1856" s="7"/>
      <c r="CY1856" s="7"/>
      <c r="CZ1856" s="7"/>
      <c r="DA1856" s="7"/>
      <c r="DB1856" s="7"/>
    </row>
    <row r="1857" spans="22:106"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  <c r="AW1857" s="7"/>
      <c r="AX1857" s="7"/>
      <c r="AY1857" s="7"/>
      <c r="AZ1857" s="7"/>
      <c r="BA1857" s="7"/>
      <c r="BB1857" s="7"/>
      <c r="BC1857" s="7"/>
      <c r="BD1857" s="7"/>
      <c r="BE1857" s="7"/>
      <c r="BF1857" s="7"/>
      <c r="BG1857" s="7"/>
      <c r="BH1857" s="7"/>
      <c r="BI1857" s="7"/>
      <c r="BJ1857" s="7"/>
      <c r="BK1857" s="7"/>
      <c r="BL1857" s="7"/>
      <c r="BM1857" s="7"/>
      <c r="BN1857" s="7"/>
      <c r="BO1857" s="7"/>
      <c r="BP1857" s="7"/>
      <c r="BQ1857" s="7"/>
      <c r="BR1857" s="7"/>
      <c r="BS1857" s="7"/>
      <c r="BT1857" s="7"/>
      <c r="BU1857" s="7"/>
      <c r="BV1857" s="7"/>
      <c r="BW1857" s="7"/>
      <c r="BX1857" s="7"/>
      <c r="BY1857" s="7"/>
      <c r="BZ1857" s="7"/>
      <c r="CA1857" s="7"/>
      <c r="CB1857" s="7"/>
      <c r="CC1857" s="7"/>
      <c r="CD1857" s="7"/>
      <c r="CE1857" s="7"/>
      <c r="CF1857" s="7"/>
      <c r="CG1857" s="7"/>
      <c r="CH1857" s="7"/>
      <c r="CI1857" s="7"/>
      <c r="CJ1857" s="7"/>
      <c r="CK1857" s="7"/>
      <c r="CL1857" s="7"/>
      <c r="CM1857" s="7"/>
      <c r="CN1857" s="7"/>
      <c r="CO1857" s="7"/>
      <c r="CP1857" s="7"/>
      <c r="CQ1857" s="7"/>
      <c r="CR1857" s="7"/>
      <c r="CS1857" s="7"/>
      <c r="CT1857" s="7"/>
      <c r="CU1857" s="7"/>
      <c r="CV1857" s="7"/>
      <c r="CW1857" s="7"/>
      <c r="CX1857" s="7"/>
      <c r="CY1857" s="7"/>
      <c r="CZ1857" s="7"/>
      <c r="DA1857" s="7"/>
      <c r="DB1857" s="7"/>
    </row>
    <row r="1858" spans="22:106"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  <c r="AW1858" s="7"/>
      <c r="AX1858" s="7"/>
      <c r="AY1858" s="7"/>
      <c r="AZ1858" s="7"/>
      <c r="BA1858" s="7"/>
      <c r="BB1858" s="7"/>
      <c r="BC1858" s="7"/>
      <c r="BD1858" s="7"/>
      <c r="BE1858" s="7"/>
      <c r="BF1858" s="7"/>
      <c r="BG1858" s="7"/>
      <c r="BH1858" s="7"/>
      <c r="BI1858" s="7"/>
      <c r="BJ1858" s="7"/>
      <c r="BK1858" s="7"/>
      <c r="BL1858" s="7"/>
      <c r="BM1858" s="7"/>
      <c r="BN1858" s="7"/>
      <c r="BO1858" s="7"/>
      <c r="BP1858" s="7"/>
      <c r="BQ1858" s="7"/>
      <c r="BR1858" s="7"/>
      <c r="BS1858" s="7"/>
      <c r="BT1858" s="7"/>
      <c r="BU1858" s="7"/>
      <c r="BV1858" s="7"/>
      <c r="BW1858" s="7"/>
      <c r="BX1858" s="7"/>
      <c r="BY1858" s="7"/>
      <c r="BZ1858" s="7"/>
      <c r="CA1858" s="7"/>
      <c r="CB1858" s="7"/>
      <c r="CC1858" s="7"/>
      <c r="CD1858" s="7"/>
      <c r="CE1858" s="7"/>
      <c r="CF1858" s="7"/>
      <c r="CG1858" s="7"/>
      <c r="CH1858" s="7"/>
      <c r="CI1858" s="7"/>
      <c r="CJ1858" s="7"/>
      <c r="CK1858" s="7"/>
      <c r="CL1858" s="7"/>
      <c r="CM1858" s="7"/>
      <c r="CN1858" s="7"/>
      <c r="CO1858" s="7"/>
      <c r="CP1858" s="7"/>
      <c r="CQ1858" s="7"/>
      <c r="CR1858" s="7"/>
      <c r="CS1858" s="7"/>
      <c r="CT1858" s="7"/>
      <c r="CU1858" s="7"/>
      <c r="CV1858" s="7"/>
      <c r="CW1858" s="7"/>
      <c r="CX1858" s="7"/>
      <c r="CY1858" s="7"/>
      <c r="CZ1858" s="7"/>
      <c r="DA1858" s="7"/>
      <c r="DB1858" s="7"/>
    </row>
    <row r="1859" spans="22:106"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  <c r="AW1859" s="7"/>
      <c r="AX1859" s="7"/>
      <c r="AY1859" s="7"/>
      <c r="AZ1859" s="7"/>
      <c r="BA1859" s="7"/>
      <c r="BB1859" s="7"/>
      <c r="BC1859" s="7"/>
      <c r="BD1859" s="7"/>
      <c r="BE1859" s="7"/>
      <c r="BF1859" s="7"/>
      <c r="BG1859" s="7"/>
      <c r="BH1859" s="7"/>
      <c r="BI1859" s="7"/>
      <c r="BJ1859" s="7"/>
      <c r="BK1859" s="7"/>
      <c r="BL1859" s="7"/>
      <c r="BM1859" s="7"/>
      <c r="BN1859" s="7"/>
      <c r="BO1859" s="7"/>
      <c r="BP1859" s="7"/>
      <c r="BQ1859" s="7"/>
      <c r="BR1859" s="7"/>
      <c r="BS1859" s="7"/>
      <c r="BT1859" s="7"/>
      <c r="BU1859" s="7"/>
      <c r="BV1859" s="7"/>
      <c r="BW1859" s="7"/>
      <c r="BX1859" s="7"/>
      <c r="BY1859" s="7"/>
      <c r="BZ1859" s="7"/>
      <c r="CA1859" s="7"/>
      <c r="CB1859" s="7"/>
      <c r="CC1859" s="7"/>
      <c r="CD1859" s="7"/>
      <c r="CE1859" s="7"/>
      <c r="CF1859" s="7"/>
      <c r="CG1859" s="7"/>
      <c r="CH1859" s="7"/>
      <c r="CI1859" s="7"/>
      <c r="CJ1859" s="7"/>
      <c r="CK1859" s="7"/>
      <c r="CL1859" s="7"/>
      <c r="CM1859" s="7"/>
      <c r="CN1859" s="7"/>
      <c r="CO1859" s="7"/>
      <c r="CP1859" s="7"/>
      <c r="CQ1859" s="7"/>
      <c r="CR1859" s="7"/>
      <c r="CS1859" s="7"/>
      <c r="CT1859" s="7"/>
      <c r="CU1859" s="7"/>
      <c r="CV1859" s="7"/>
      <c r="CW1859" s="7"/>
      <c r="CX1859" s="7"/>
      <c r="CY1859" s="7"/>
      <c r="CZ1859" s="7"/>
      <c r="DA1859" s="7"/>
      <c r="DB1859" s="7"/>
    </row>
    <row r="1860" spans="22:106"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  <c r="AW1860" s="7"/>
      <c r="AX1860" s="7"/>
      <c r="AY1860" s="7"/>
      <c r="AZ1860" s="7"/>
      <c r="BA1860" s="7"/>
      <c r="BB1860" s="7"/>
      <c r="BC1860" s="7"/>
      <c r="BD1860" s="7"/>
      <c r="BE1860" s="7"/>
      <c r="BF1860" s="7"/>
      <c r="BG1860" s="7"/>
      <c r="BH1860" s="7"/>
      <c r="BI1860" s="7"/>
      <c r="BJ1860" s="7"/>
      <c r="BK1860" s="7"/>
      <c r="BL1860" s="7"/>
      <c r="BM1860" s="7"/>
      <c r="BN1860" s="7"/>
      <c r="BO1860" s="7"/>
      <c r="BP1860" s="7"/>
      <c r="BQ1860" s="7"/>
      <c r="BR1860" s="7"/>
      <c r="BS1860" s="7"/>
      <c r="BT1860" s="7"/>
      <c r="BU1860" s="7"/>
      <c r="BV1860" s="7"/>
      <c r="BW1860" s="7"/>
      <c r="BX1860" s="7"/>
      <c r="BY1860" s="7"/>
      <c r="BZ1860" s="7"/>
      <c r="CA1860" s="7"/>
      <c r="CB1860" s="7"/>
      <c r="CC1860" s="7"/>
      <c r="CD1860" s="7"/>
      <c r="CE1860" s="7"/>
      <c r="CF1860" s="7"/>
      <c r="CG1860" s="7"/>
      <c r="CH1860" s="7"/>
      <c r="CI1860" s="7"/>
      <c r="CJ1860" s="7"/>
      <c r="CK1860" s="7"/>
      <c r="CL1860" s="7"/>
      <c r="CM1860" s="7"/>
      <c r="CN1860" s="7"/>
      <c r="CO1860" s="7"/>
      <c r="CP1860" s="7"/>
      <c r="CQ1860" s="7"/>
      <c r="CR1860" s="7"/>
      <c r="CS1860" s="7"/>
      <c r="CT1860" s="7"/>
      <c r="CU1860" s="7"/>
      <c r="CV1860" s="7"/>
      <c r="CW1860" s="7"/>
      <c r="CX1860" s="7"/>
      <c r="CY1860" s="7"/>
      <c r="CZ1860" s="7"/>
      <c r="DA1860" s="7"/>
      <c r="DB1860" s="7"/>
    </row>
    <row r="1861" spans="22:106"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  <c r="AW1861" s="7"/>
      <c r="AX1861" s="7"/>
      <c r="AY1861" s="7"/>
      <c r="AZ1861" s="7"/>
      <c r="BA1861" s="7"/>
      <c r="BB1861" s="7"/>
      <c r="BC1861" s="7"/>
      <c r="BD1861" s="7"/>
      <c r="BE1861" s="7"/>
      <c r="BF1861" s="7"/>
      <c r="BG1861" s="7"/>
      <c r="BH1861" s="7"/>
      <c r="BI1861" s="7"/>
      <c r="BJ1861" s="7"/>
      <c r="BK1861" s="7"/>
      <c r="BL1861" s="7"/>
      <c r="BM1861" s="7"/>
      <c r="BN1861" s="7"/>
      <c r="BO1861" s="7"/>
      <c r="BP1861" s="7"/>
      <c r="BQ1861" s="7"/>
      <c r="BR1861" s="7"/>
      <c r="BS1861" s="7"/>
      <c r="BT1861" s="7"/>
      <c r="BU1861" s="7"/>
      <c r="BV1861" s="7"/>
      <c r="BW1861" s="7"/>
      <c r="BX1861" s="7"/>
      <c r="BY1861" s="7"/>
      <c r="BZ1861" s="7"/>
      <c r="CA1861" s="7"/>
      <c r="CB1861" s="7"/>
      <c r="CC1861" s="7"/>
      <c r="CD1861" s="7"/>
      <c r="CE1861" s="7"/>
      <c r="CF1861" s="7"/>
      <c r="CG1861" s="7"/>
      <c r="CH1861" s="7"/>
      <c r="CI1861" s="7"/>
      <c r="CJ1861" s="7"/>
      <c r="CK1861" s="7"/>
      <c r="CL1861" s="7"/>
      <c r="CM1861" s="7"/>
      <c r="CN1861" s="7"/>
      <c r="CO1861" s="7"/>
      <c r="CP1861" s="7"/>
      <c r="CQ1861" s="7"/>
      <c r="CR1861" s="7"/>
      <c r="CS1861" s="7"/>
      <c r="CT1861" s="7"/>
      <c r="CU1861" s="7"/>
      <c r="CV1861" s="7"/>
      <c r="CW1861" s="7"/>
      <c r="CX1861" s="7"/>
      <c r="CY1861" s="7"/>
      <c r="CZ1861" s="7"/>
      <c r="DA1861" s="7"/>
      <c r="DB1861" s="7"/>
    </row>
    <row r="1862" spans="22:106"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  <c r="AW1862" s="7"/>
      <c r="AX1862" s="7"/>
      <c r="AY1862" s="7"/>
      <c r="AZ1862" s="7"/>
      <c r="BA1862" s="7"/>
      <c r="BB1862" s="7"/>
      <c r="BC1862" s="7"/>
      <c r="BD1862" s="7"/>
      <c r="BE1862" s="7"/>
      <c r="BF1862" s="7"/>
      <c r="BG1862" s="7"/>
      <c r="BH1862" s="7"/>
      <c r="BI1862" s="7"/>
      <c r="BJ1862" s="7"/>
      <c r="BK1862" s="7"/>
      <c r="BL1862" s="7"/>
      <c r="BM1862" s="7"/>
      <c r="BN1862" s="7"/>
      <c r="BO1862" s="7"/>
      <c r="BP1862" s="7"/>
      <c r="BQ1862" s="7"/>
      <c r="BR1862" s="7"/>
      <c r="BS1862" s="7"/>
      <c r="BT1862" s="7"/>
      <c r="BU1862" s="7"/>
      <c r="BV1862" s="7"/>
      <c r="BW1862" s="7"/>
      <c r="BX1862" s="7"/>
      <c r="BY1862" s="7"/>
      <c r="BZ1862" s="7"/>
      <c r="CA1862" s="7"/>
      <c r="CB1862" s="7"/>
      <c r="CC1862" s="7"/>
      <c r="CD1862" s="7"/>
      <c r="CE1862" s="7"/>
      <c r="CF1862" s="7"/>
      <c r="CG1862" s="7"/>
      <c r="CH1862" s="7"/>
      <c r="CI1862" s="7"/>
      <c r="CJ1862" s="7"/>
      <c r="CK1862" s="7"/>
      <c r="CL1862" s="7"/>
      <c r="CM1862" s="7"/>
      <c r="CN1862" s="7"/>
      <c r="CO1862" s="7"/>
      <c r="CP1862" s="7"/>
      <c r="CQ1862" s="7"/>
      <c r="CR1862" s="7"/>
      <c r="CS1862" s="7"/>
      <c r="CT1862" s="7"/>
      <c r="CU1862" s="7"/>
      <c r="CV1862" s="7"/>
      <c r="CW1862" s="7"/>
      <c r="CX1862" s="7"/>
      <c r="CY1862" s="7"/>
      <c r="CZ1862" s="7"/>
      <c r="DA1862" s="7"/>
      <c r="DB1862" s="7"/>
    </row>
    <row r="1863" spans="22:106"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  <c r="AW1863" s="7"/>
      <c r="AX1863" s="7"/>
      <c r="AY1863" s="7"/>
      <c r="AZ1863" s="7"/>
      <c r="BA1863" s="7"/>
      <c r="BB1863" s="7"/>
      <c r="BC1863" s="7"/>
      <c r="BD1863" s="7"/>
      <c r="BE1863" s="7"/>
      <c r="BF1863" s="7"/>
      <c r="BG1863" s="7"/>
      <c r="BH1863" s="7"/>
      <c r="BI1863" s="7"/>
      <c r="BJ1863" s="7"/>
      <c r="BK1863" s="7"/>
      <c r="BL1863" s="7"/>
      <c r="BM1863" s="7"/>
      <c r="BN1863" s="7"/>
      <c r="BO1863" s="7"/>
      <c r="BP1863" s="7"/>
      <c r="BQ1863" s="7"/>
      <c r="BR1863" s="7"/>
      <c r="BS1863" s="7"/>
      <c r="BT1863" s="7"/>
      <c r="BU1863" s="7"/>
      <c r="BV1863" s="7"/>
      <c r="BW1863" s="7"/>
      <c r="BX1863" s="7"/>
      <c r="BY1863" s="7"/>
      <c r="BZ1863" s="7"/>
      <c r="CA1863" s="7"/>
      <c r="CB1863" s="7"/>
      <c r="CC1863" s="7"/>
      <c r="CD1863" s="7"/>
      <c r="CE1863" s="7"/>
      <c r="CF1863" s="7"/>
      <c r="CG1863" s="7"/>
      <c r="CH1863" s="7"/>
      <c r="CI1863" s="7"/>
      <c r="CJ1863" s="7"/>
      <c r="CK1863" s="7"/>
      <c r="CL1863" s="7"/>
      <c r="CM1863" s="7"/>
      <c r="CN1863" s="7"/>
      <c r="CO1863" s="7"/>
      <c r="CP1863" s="7"/>
      <c r="CQ1863" s="7"/>
      <c r="CR1863" s="7"/>
      <c r="CS1863" s="7"/>
      <c r="CT1863" s="7"/>
      <c r="CU1863" s="7"/>
      <c r="CV1863" s="7"/>
      <c r="CW1863" s="7"/>
      <c r="CX1863" s="7"/>
      <c r="CY1863" s="7"/>
      <c r="CZ1863" s="7"/>
      <c r="DA1863" s="7"/>
      <c r="DB1863" s="7"/>
    </row>
    <row r="1864" spans="22:106"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  <c r="AW1864" s="7"/>
      <c r="AX1864" s="7"/>
      <c r="AY1864" s="7"/>
      <c r="AZ1864" s="7"/>
      <c r="BA1864" s="7"/>
      <c r="BB1864" s="7"/>
      <c r="BC1864" s="7"/>
      <c r="BD1864" s="7"/>
      <c r="BE1864" s="7"/>
      <c r="BF1864" s="7"/>
      <c r="BG1864" s="7"/>
      <c r="BH1864" s="7"/>
      <c r="BI1864" s="7"/>
      <c r="BJ1864" s="7"/>
      <c r="BK1864" s="7"/>
      <c r="BL1864" s="7"/>
      <c r="BM1864" s="7"/>
      <c r="BN1864" s="7"/>
      <c r="BO1864" s="7"/>
      <c r="BP1864" s="7"/>
      <c r="BQ1864" s="7"/>
      <c r="BR1864" s="7"/>
      <c r="BS1864" s="7"/>
      <c r="BT1864" s="7"/>
      <c r="BU1864" s="7"/>
      <c r="BV1864" s="7"/>
      <c r="BW1864" s="7"/>
      <c r="BX1864" s="7"/>
      <c r="BY1864" s="7"/>
      <c r="BZ1864" s="7"/>
      <c r="CA1864" s="7"/>
      <c r="CB1864" s="7"/>
      <c r="CC1864" s="7"/>
      <c r="CD1864" s="7"/>
      <c r="CE1864" s="7"/>
      <c r="CF1864" s="7"/>
      <c r="CG1864" s="7"/>
      <c r="CH1864" s="7"/>
      <c r="CI1864" s="7"/>
      <c r="CJ1864" s="7"/>
      <c r="CK1864" s="7"/>
      <c r="CL1864" s="7"/>
      <c r="CM1864" s="7"/>
      <c r="CN1864" s="7"/>
      <c r="CO1864" s="7"/>
      <c r="CP1864" s="7"/>
      <c r="CQ1864" s="7"/>
      <c r="CR1864" s="7"/>
      <c r="CS1864" s="7"/>
      <c r="CT1864" s="7"/>
      <c r="CU1864" s="7"/>
      <c r="CV1864" s="7"/>
      <c r="CW1864" s="7"/>
      <c r="CX1864" s="7"/>
      <c r="CY1864" s="7"/>
      <c r="CZ1864" s="7"/>
      <c r="DA1864" s="7"/>
      <c r="DB1864" s="7"/>
    </row>
    <row r="1865" spans="22:106"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  <c r="AW1865" s="7"/>
      <c r="AX1865" s="7"/>
      <c r="AY1865" s="7"/>
      <c r="AZ1865" s="7"/>
      <c r="BA1865" s="7"/>
      <c r="BB1865" s="7"/>
      <c r="BC1865" s="7"/>
      <c r="BD1865" s="7"/>
      <c r="BE1865" s="7"/>
      <c r="BF1865" s="7"/>
      <c r="BG1865" s="7"/>
      <c r="BH1865" s="7"/>
      <c r="BI1865" s="7"/>
      <c r="BJ1865" s="7"/>
      <c r="BK1865" s="7"/>
      <c r="BL1865" s="7"/>
      <c r="BM1865" s="7"/>
      <c r="BN1865" s="7"/>
      <c r="BO1865" s="7"/>
      <c r="BP1865" s="7"/>
      <c r="BQ1865" s="7"/>
      <c r="BR1865" s="7"/>
      <c r="BS1865" s="7"/>
      <c r="BT1865" s="7"/>
      <c r="BU1865" s="7"/>
      <c r="BV1865" s="7"/>
      <c r="BW1865" s="7"/>
      <c r="BX1865" s="7"/>
      <c r="BY1865" s="7"/>
      <c r="BZ1865" s="7"/>
      <c r="CA1865" s="7"/>
      <c r="CB1865" s="7"/>
      <c r="CC1865" s="7"/>
      <c r="CD1865" s="7"/>
      <c r="CE1865" s="7"/>
      <c r="CF1865" s="7"/>
      <c r="CG1865" s="7"/>
      <c r="CH1865" s="7"/>
      <c r="CI1865" s="7"/>
      <c r="CJ1865" s="7"/>
      <c r="CK1865" s="7"/>
      <c r="CL1865" s="7"/>
      <c r="CM1865" s="7"/>
      <c r="CN1865" s="7"/>
      <c r="CO1865" s="7"/>
      <c r="CP1865" s="7"/>
      <c r="CQ1865" s="7"/>
      <c r="CR1865" s="7"/>
      <c r="CS1865" s="7"/>
      <c r="CT1865" s="7"/>
      <c r="CU1865" s="7"/>
      <c r="CV1865" s="7"/>
      <c r="CW1865" s="7"/>
      <c r="CX1865" s="7"/>
      <c r="CY1865" s="7"/>
      <c r="CZ1865" s="7"/>
      <c r="DA1865" s="7"/>
      <c r="DB1865" s="7"/>
    </row>
    <row r="1866" spans="22:106"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  <c r="AW1866" s="7"/>
      <c r="AX1866" s="7"/>
      <c r="AY1866" s="7"/>
      <c r="AZ1866" s="7"/>
      <c r="BA1866" s="7"/>
      <c r="BB1866" s="7"/>
      <c r="BC1866" s="7"/>
      <c r="BD1866" s="7"/>
      <c r="BE1866" s="7"/>
      <c r="BF1866" s="7"/>
      <c r="BG1866" s="7"/>
      <c r="BH1866" s="7"/>
      <c r="BI1866" s="7"/>
      <c r="BJ1866" s="7"/>
      <c r="BK1866" s="7"/>
      <c r="BL1866" s="7"/>
      <c r="BM1866" s="7"/>
      <c r="BN1866" s="7"/>
      <c r="BO1866" s="7"/>
      <c r="BP1866" s="7"/>
      <c r="BQ1866" s="7"/>
      <c r="BR1866" s="7"/>
      <c r="BS1866" s="7"/>
      <c r="BT1866" s="7"/>
      <c r="BU1866" s="7"/>
      <c r="BV1866" s="7"/>
      <c r="BW1866" s="7"/>
      <c r="BX1866" s="7"/>
      <c r="BY1866" s="7"/>
      <c r="BZ1866" s="7"/>
      <c r="CA1866" s="7"/>
      <c r="CB1866" s="7"/>
      <c r="CC1866" s="7"/>
      <c r="CD1866" s="7"/>
      <c r="CE1866" s="7"/>
      <c r="CF1866" s="7"/>
      <c r="CG1866" s="7"/>
      <c r="CH1866" s="7"/>
      <c r="CI1866" s="7"/>
      <c r="CJ1866" s="7"/>
      <c r="CK1866" s="7"/>
      <c r="CL1866" s="7"/>
      <c r="CM1866" s="7"/>
      <c r="CN1866" s="7"/>
      <c r="CO1866" s="7"/>
      <c r="CP1866" s="7"/>
      <c r="CQ1866" s="7"/>
      <c r="CR1866" s="7"/>
      <c r="CS1866" s="7"/>
      <c r="CT1866" s="7"/>
      <c r="CU1866" s="7"/>
      <c r="CV1866" s="7"/>
      <c r="CW1866" s="7"/>
      <c r="CX1866" s="7"/>
      <c r="CY1866" s="7"/>
      <c r="CZ1866" s="7"/>
      <c r="DA1866" s="7"/>
      <c r="DB1866" s="7"/>
    </row>
    <row r="1867" spans="22:106"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  <c r="AW1867" s="7"/>
      <c r="AX1867" s="7"/>
      <c r="AY1867" s="7"/>
      <c r="AZ1867" s="7"/>
      <c r="BA1867" s="7"/>
      <c r="BB1867" s="7"/>
      <c r="BC1867" s="7"/>
      <c r="BD1867" s="7"/>
      <c r="BE1867" s="7"/>
      <c r="BF1867" s="7"/>
      <c r="BG1867" s="7"/>
      <c r="BH1867" s="7"/>
      <c r="BI1867" s="7"/>
      <c r="BJ1867" s="7"/>
      <c r="BK1867" s="7"/>
      <c r="BL1867" s="7"/>
      <c r="BM1867" s="7"/>
      <c r="BN1867" s="7"/>
      <c r="BO1867" s="7"/>
      <c r="BP1867" s="7"/>
      <c r="BQ1867" s="7"/>
      <c r="BR1867" s="7"/>
      <c r="BS1867" s="7"/>
      <c r="BT1867" s="7"/>
      <c r="BU1867" s="7"/>
      <c r="BV1867" s="7"/>
      <c r="BW1867" s="7"/>
      <c r="BX1867" s="7"/>
      <c r="BY1867" s="7"/>
      <c r="BZ1867" s="7"/>
      <c r="CA1867" s="7"/>
      <c r="CB1867" s="7"/>
      <c r="CC1867" s="7"/>
      <c r="CD1867" s="7"/>
      <c r="CE1867" s="7"/>
      <c r="CF1867" s="7"/>
      <c r="CG1867" s="7"/>
      <c r="CH1867" s="7"/>
      <c r="CI1867" s="7"/>
      <c r="CJ1867" s="7"/>
      <c r="CK1867" s="7"/>
      <c r="CL1867" s="7"/>
      <c r="CM1867" s="7"/>
      <c r="CN1867" s="7"/>
      <c r="CO1867" s="7"/>
      <c r="CP1867" s="7"/>
      <c r="CQ1867" s="7"/>
      <c r="CR1867" s="7"/>
      <c r="CS1867" s="7"/>
      <c r="CT1867" s="7"/>
      <c r="CU1867" s="7"/>
      <c r="CV1867" s="7"/>
      <c r="CW1867" s="7"/>
      <c r="CX1867" s="7"/>
      <c r="CY1867" s="7"/>
      <c r="CZ1867" s="7"/>
      <c r="DA1867" s="7"/>
      <c r="DB1867" s="7"/>
    </row>
    <row r="1868" spans="22:106"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  <c r="AW1868" s="7"/>
      <c r="AX1868" s="7"/>
      <c r="AY1868" s="7"/>
      <c r="AZ1868" s="7"/>
      <c r="BA1868" s="7"/>
      <c r="BB1868" s="7"/>
      <c r="BC1868" s="7"/>
      <c r="BD1868" s="7"/>
      <c r="BE1868" s="7"/>
      <c r="BF1868" s="7"/>
      <c r="BG1868" s="7"/>
      <c r="BH1868" s="7"/>
      <c r="BI1868" s="7"/>
      <c r="BJ1868" s="7"/>
      <c r="BK1868" s="7"/>
      <c r="BL1868" s="7"/>
      <c r="BM1868" s="7"/>
      <c r="BN1868" s="7"/>
      <c r="BO1868" s="7"/>
      <c r="BP1868" s="7"/>
      <c r="BQ1868" s="7"/>
      <c r="BR1868" s="7"/>
      <c r="BS1868" s="7"/>
      <c r="BT1868" s="7"/>
      <c r="BU1868" s="7"/>
      <c r="BV1868" s="7"/>
      <c r="BW1868" s="7"/>
      <c r="BX1868" s="7"/>
      <c r="BY1868" s="7"/>
      <c r="BZ1868" s="7"/>
      <c r="CA1868" s="7"/>
      <c r="CB1868" s="7"/>
      <c r="CC1868" s="7"/>
      <c r="CD1868" s="7"/>
      <c r="CE1868" s="7"/>
      <c r="CF1868" s="7"/>
      <c r="CG1868" s="7"/>
      <c r="CH1868" s="7"/>
      <c r="CI1868" s="7"/>
      <c r="CJ1868" s="7"/>
      <c r="CK1868" s="7"/>
      <c r="CL1868" s="7"/>
      <c r="CM1868" s="7"/>
      <c r="CN1868" s="7"/>
      <c r="CO1868" s="7"/>
      <c r="CP1868" s="7"/>
      <c r="CQ1868" s="7"/>
      <c r="CR1868" s="7"/>
      <c r="CS1868" s="7"/>
      <c r="CT1868" s="7"/>
      <c r="CU1868" s="7"/>
      <c r="CV1868" s="7"/>
      <c r="CW1868" s="7"/>
      <c r="CX1868" s="7"/>
      <c r="CY1868" s="7"/>
      <c r="CZ1868" s="7"/>
      <c r="DA1868" s="7"/>
      <c r="DB1868" s="7"/>
    </row>
    <row r="1869" spans="22:106"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  <c r="AW1869" s="7"/>
      <c r="AX1869" s="7"/>
      <c r="AY1869" s="7"/>
      <c r="AZ1869" s="7"/>
      <c r="BA1869" s="7"/>
      <c r="BB1869" s="7"/>
      <c r="BC1869" s="7"/>
      <c r="BD1869" s="7"/>
      <c r="BE1869" s="7"/>
      <c r="BF1869" s="7"/>
      <c r="BG1869" s="7"/>
      <c r="BH1869" s="7"/>
      <c r="BI1869" s="7"/>
      <c r="BJ1869" s="7"/>
      <c r="BK1869" s="7"/>
      <c r="BL1869" s="7"/>
      <c r="BM1869" s="7"/>
      <c r="BN1869" s="7"/>
      <c r="BO1869" s="7"/>
      <c r="BP1869" s="7"/>
      <c r="BQ1869" s="7"/>
      <c r="BR1869" s="7"/>
      <c r="BS1869" s="7"/>
      <c r="BT1869" s="7"/>
      <c r="BU1869" s="7"/>
      <c r="BV1869" s="7"/>
      <c r="BW1869" s="7"/>
      <c r="BX1869" s="7"/>
      <c r="BY1869" s="7"/>
      <c r="BZ1869" s="7"/>
      <c r="CA1869" s="7"/>
      <c r="CB1869" s="7"/>
      <c r="CC1869" s="7"/>
      <c r="CD1869" s="7"/>
      <c r="CE1869" s="7"/>
      <c r="CF1869" s="7"/>
      <c r="CG1869" s="7"/>
      <c r="CH1869" s="7"/>
      <c r="CI1869" s="7"/>
      <c r="CJ1869" s="7"/>
      <c r="CK1869" s="7"/>
      <c r="CL1869" s="7"/>
      <c r="CM1869" s="7"/>
      <c r="CN1869" s="7"/>
      <c r="CO1869" s="7"/>
      <c r="CP1869" s="7"/>
      <c r="CQ1869" s="7"/>
      <c r="CR1869" s="7"/>
      <c r="CS1869" s="7"/>
      <c r="CT1869" s="7"/>
      <c r="CU1869" s="7"/>
      <c r="CV1869" s="7"/>
      <c r="CW1869" s="7"/>
      <c r="CX1869" s="7"/>
      <c r="CY1869" s="7"/>
      <c r="CZ1869" s="7"/>
      <c r="DA1869" s="7"/>
      <c r="DB1869" s="7"/>
    </row>
    <row r="1870" spans="22:106"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  <c r="AW1870" s="7"/>
      <c r="AX1870" s="7"/>
      <c r="AY1870" s="7"/>
      <c r="AZ1870" s="7"/>
      <c r="BA1870" s="7"/>
      <c r="BB1870" s="7"/>
      <c r="BC1870" s="7"/>
      <c r="BD1870" s="7"/>
      <c r="BE1870" s="7"/>
      <c r="BF1870" s="7"/>
      <c r="BG1870" s="7"/>
      <c r="BH1870" s="7"/>
      <c r="BI1870" s="7"/>
      <c r="BJ1870" s="7"/>
      <c r="BK1870" s="7"/>
      <c r="BL1870" s="7"/>
      <c r="BM1870" s="7"/>
      <c r="BN1870" s="7"/>
      <c r="BO1870" s="7"/>
      <c r="BP1870" s="7"/>
      <c r="BQ1870" s="7"/>
      <c r="BR1870" s="7"/>
      <c r="BS1870" s="7"/>
      <c r="BT1870" s="7"/>
      <c r="BU1870" s="7"/>
      <c r="BV1870" s="7"/>
      <c r="BW1870" s="7"/>
      <c r="BX1870" s="7"/>
      <c r="BY1870" s="7"/>
      <c r="BZ1870" s="7"/>
      <c r="CA1870" s="7"/>
      <c r="CB1870" s="7"/>
      <c r="CC1870" s="7"/>
      <c r="CD1870" s="7"/>
      <c r="CE1870" s="7"/>
      <c r="CF1870" s="7"/>
      <c r="CG1870" s="7"/>
      <c r="CH1870" s="7"/>
      <c r="CI1870" s="7"/>
      <c r="CJ1870" s="7"/>
      <c r="CK1870" s="7"/>
      <c r="CL1870" s="7"/>
      <c r="CM1870" s="7"/>
      <c r="CN1870" s="7"/>
      <c r="CO1870" s="7"/>
      <c r="CP1870" s="7"/>
      <c r="CQ1870" s="7"/>
      <c r="CR1870" s="7"/>
      <c r="CS1870" s="7"/>
      <c r="CT1870" s="7"/>
      <c r="CU1870" s="7"/>
      <c r="CV1870" s="7"/>
      <c r="CW1870" s="7"/>
      <c r="CX1870" s="7"/>
      <c r="CY1870" s="7"/>
      <c r="CZ1870" s="7"/>
      <c r="DA1870" s="7"/>
      <c r="DB1870" s="7"/>
    </row>
    <row r="1871" spans="22:106"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  <c r="AW1871" s="7"/>
      <c r="AX1871" s="7"/>
      <c r="AY1871" s="7"/>
      <c r="AZ1871" s="7"/>
      <c r="BA1871" s="7"/>
      <c r="BB1871" s="7"/>
      <c r="BC1871" s="7"/>
      <c r="BD1871" s="7"/>
      <c r="BE1871" s="7"/>
      <c r="BF1871" s="7"/>
      <c r="BG1871" s="7"/>
      <c r="BH1871" s="7"/>
      <c r="BI1871" s="7"/>
      <c r="BJ1871" s="7"/>
      <c r="BK1871" s="7"/>
      <c r="BL1871" s="7"/>
      <c r="BM1871" s="7"/>
      <c r="BN1871" s="7"/>
      <c r="BO1871" s="7"/>
      <c r="BP1871" s="7"/>
      <c r="BQ1871" s="7"/>
      <c r="BR1871" s="7"/>
      <c r="BS1871" s="7"/>
      <c r="BT1871" s="7"/>
      <c r="BU1871" s="7"/>
      <c r="BV1871" s="7"/>
      <c r="BW1871" s="7"/>
      <c r="BX1871" s="7"/>
      <c r="BY1871" s="7"/>
      <c r="BZ1871" s="7"/>
      <c r="CA1871" s="7"/>
      <c r="CB1871" s="7"/>
      <c r="CC1871" s="7"/>
      <c r="CD1871" s="7"/>
      <c r="CE1871" s="7"/>
      <c r="CF1871" s="7"/>
      <c r="CG1871" s="7"/>
      <c r="CH1871" s="7"/>
      <c r="CI1871" s="7"/>
      <c r="CJ1871" s="7"/>
      <c r="CK1871" s="7"/>
      <c r="CL1871" s="7"/>
      <c r="CM1871" s="7"/>
      <c r="CN1871" s="7"/>
      <c r="CO1871" s="7"/>
      <c r="CP1871" s="7"/>
      <c r="CQ1871" s="7"/>
      <c r="CR1871" s="7"/>
      <c r="CS1871" s="7"/>
      <c r="CT1871" s="7"/>
      <c r="CU1871" s="7"/>
      <c r="CV1871" s="7"/>
      <c r="CW1871" s="7"/>
      <c r="CX1871" s="7"/>
      <c r="CY1871" s="7"/>
      <c r="CZ1871" s="7"/>
      <c r="DA1871" s="7"/>
      <c r="DB1871" s="7"/>
    </row>
    <row r="1872" spans="22:106"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  <c r="AW1872" s="7"/>
      <c r="AX1872" s="7"/>
      <c r="AY1872" s="7"/>
      <c r="AZ1872" s="7"/>
      <c r="BA1872" s="7"/>
      <c r="BB1872" s="7"/>
      <c r="BC1872" s="7"/>
      <c r="BD1872" s="7"/>
      <c r="BE1872" s="7"/>
      <c r="BF1872" s="7"/>
      <c r="BG1872" s="7"/>
      <c r="BH1872" s="7"/>
      <c r="BI1872" s="7"/>
      <c r="BJ1872" s="7"/>
      <c r="BK1872" s="7"/>
      <c r="BL1872" s="7"/>
      <c r="BM1872" s="7"/>
      <c r="BN1872" s="7"/>
      <c r="BO1872" s="7"/>
      <c r="BP1872" s="7"/>
      <c r="BQ1872" s="7"/>
      <c r="BR1872" s="7"/>
      <c r="BS1872" s="7"/>
      <c r="BT1872" s="7"/>
      <c r="BU1872" s="7"/>
      <c r="BV1872" s="7"/>
      <c r="BW1872" s="7"/>
      <c r="BX1872" s="7"/>
      <c r="BY1872" s="7"/>
      <c r="BZ1872" s="7"/>
      <c r="CA1872" s="7"/>
      <c r="CB1872" s="7"/>
      <c r="CC1872" s="7"/>
      <c r="CD1872" s="7"/>
      <c r="CE1872" s="7"/>
      <c r="CF1872" s="7"/>
      <c r="CG1872" s="7"/>
      <c r="CH1872" s="7"/>
      <c r="CI1872" s="7"/>
      <c r="CJ1872" s="7"/>
      <c r="CK1872" s="7"/>
      <c r="CL1872" s="7"/>
      <c r="CM1872" s="7"/>
      <c r="CN1872" s="7"/>
      <c r="CO1872" s="7"/>
      <c r="CP1872" s="7"/>
      <c r="CQ1872" s="7"/>
      <c r="CR1872" s="7"/>
      <c r="CS1872" s="7"/>
      <c r="CT1872" s="7"/>
      <c r="CU1872" s="7"/>
      <c r="CV1872" s="7"/>
      <c r="CW1872" s="7"/>
      <c r="CX1872" s="7"/>
      <c r="CY1872" s="7"/>
      <c r="CZ1872" s="7"/>
      <c r="DA1872" s="7"/>
      <c r="DB1872" s="7"/>
    </row>
    <row r="1873" spans="22:106"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  <c r="AW1873" s="7"/>
      <c r="AX1873" s="7"/>
      <c r="AY1873" s="7"/>
      <c r="AZ1873" s="7"/>
      <c r="BA1873" s="7"/>
      <c r="BB1873" s="7"/>
      <c r="BC1873" s="7"/>
      <c r="BD1873" s="7"/>
      <c r="BE1873" s="7"/>
      <c r="BF1873" s="7"/>
      <c r="BG1873" s="7"/>
      <c r="BH1873" s="7"/>
      <c r="BI1873" s="7"/>
      <c r="BJ1873" s="7"/>
      <c r="BK1873" s="7"/>
      <c r="BL1873" s="7"/>
      <c r="BM1873" s="7"/>
      <c r="BN1873" s="7"/>
      <c r="BO1873" s="7"/>
      <c r="BP1873" s="7"/>
      <c r="BQ1873" s="7"/>
      <c r="BR1873" s="7"/>
      <c r="BS1873" s="7"/>
      <c r="BT1873" s="7"/>
      <c r="BU1873" s="7"/>
      <c r="BV1873" s="7"/>
      <c r="BW1873" s="7"/>
      <c r="BX1873" s="7"/>
      <c r="BY1873" s="7"/>
      <c r="BZ1873" s="7"/>
      <c r="CA1873" s="7"/>
      <c r="CB1873" s="7"/>
      <c r="CC1873" s="7"/>
      <c r="CD1873" s="7"/>
      <c r="CE1873" s="7"/>
      <c r="CF1873" s="7"/>
      <c r="CG1873" s="7"/>
      <c r="CH1873" s="7"/>
      <c r="CI1873" s="7"/>
      <c r="CJ1873" s="7"/>
      <c r="CK1873" s="7"/>
      <c r="CL1873" s="7"/>
      <c r="CM1873" s="7"/>
      <c r="CN1873" s="7"/>
      <c r="CO1873" s="7"/>
      <c r="CP1873" s="7"/>
      <c r="CQ1873" s="7"/>
      <c r="CR1873" s="7"/>
      <c r="CS1873" s="7"/>
      <c r="CT1873" s="7"/>
      <c r="CU1873" s="7"/>
      <c r="CV1873" s="7"/>
      <c r="CW1873" s="7"/>
      <c r="CX1873" s="7"/>
      <c r="CY1873" s="7"/>
      <c r="CZ1873" s="7"/>
      <c r="DA1873" s="7"/>
      <c r="DB1873" s="7"/>
    </row>
    <row r="1874" spans="22:106"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  <c r="AW1874" s="7"/>
      <c r="AX1874" s="7"/>
      <c r="AY1874" s="7"/>
      <c r="AZ1874" s="7"/>
      <c r="BA1874" s="7"/>
      <c r="BB1874" s="7"/>
      <c r="BC1874" s="7"/>
      <c r="BD1874" s="7"/>
      <c r="BE1874" s="7"/>
      <c r="BF1874" s="7"/>
      <c r="BG1874" s="7"/>
      <c r="BH1874" s="7"/>
      <c r="BI1874" s="7"/>
      <c r="BJ1874" s="7"/>
      <c r="BK1874" s="7"/>
      <c r="BL1874" s="7"/>
      <c r="BM1874" s="7"/>
      <c r="BN1874" s="7"/>
      <c r="BO1874" s="7"/>
      <c r="BP1874" s="7"/>
      <c r="BQ1874" s="7"/>
      <c r="BR1874" s="7"/>
      <c r="BS1874" s="7"/>
      <c r="BT1874" s="7"/>
      <c r="BU1874" s="7"/>
      <c r="BV1874" s="7"/>
      <c r="BW1874" s="7"/>
      <c r="BX1874" s="7"/>
      <c r="BY1874" s="7"/>
      <c r="BZ1874" s="7"/>
      <c r="CA1874" s="7"/>
      <c r="CB1874" s="7"/>
      <c r="CC1874" s="7"/>
      <c r="CD1874" s="7"/>
      <c r="CE1874" s="7"/>
      <c r="CF1874" s="7"/>
      <c r="CG1874" s="7"/>
      <c r="CH1874" s="7"/>
      <c r="CI1874" s="7"/>
      <c r="CJ1874" s="7"/>
      <c r="CK1874" s="7"/>
      <c r="CL1874" s="7"/>
      <c r="CM1874" s="7"/>
      <c r="CN1874" s="7"/>
      <c r="CO1874" s="7"/>
      <c r="CP1874" s="7"/>
      <c r="CQ1874" s="7"/>
      <c r="CR1874" s="7"/>
      <c r="CS1874" s="7"/>
      <c r="CT1874" s="7"/>
      <c r="CU1874" s="7"/>
      <c r="CV1874" s="7"/>
      <c r="CW1874" s="7"/>
      <c r="CX1874" s="7"/>
      <c r="CY1874" s="7"/>
      <c r="CZ1874" s="7"/>
      <c r="DA1874" s="7"/>
      <c r="DB1874" s="7"/>
    </row>
    <row r="1875" spans="22:106"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  <c r="AW1875" s="7"/>
      <c r="AX1875" s="7"/>
      <c r="AY1875" s="7"/>
      <c r="AZ1875" s="7"/>
      <c r="BA1875" s="7"/>
      <c r="BB1875" s="7"/>
      <c r="BC1875" s="7"/>
      <c r="BD1875" s="7"/>
      <c r="BE1875" s="7"/>
      <c r="BF1875" s="7"/>
      <c r="BG1875" s="7"/>
      <c r="BH1875" s="7"/>
      <c r="BI1875" s="7"/>
      <c r="BJ1875" s="7"/>
      <c r="BK1875" s="7"/>
      <c r="BL1875" s="7"/>
      <c r="BM1875" s="7"/>
      <c r="BN1875" s="7"/>
      <c r="BO1875" s="7"/>
      <c r="BP1875" s="7"/>
      <c r="BQ1875" s="7"/>
      <c r="BR1875" s="7"/>
      <c r="BS1875" s="7"/>
      <c r="BT1875" s="7"/>
      <c r="BU1875" s="7"/>
      <c r="BV1875" s="7"/>
      <c r="BW1875" s="7"/>
      <c r="BX1875" s="7"/>
      <c r="BY1875" s="7"/>
      <c r="BZ1875" s="7"/>
      <c r="CA1875" s="7"/>
      <c r="CB1875" s="7"/>
      <c r="CC1875" s="7"/>
      <c r="CD1875" s="7"/>
      <c r="CE1875" s="7"/>
      <c r="CF1875" s="7"/>
      <c r="CG1875" s="7"/>
      <c r="CH1875" s="7"/>
      <c r="CI1875" s="7"/>
      <c r="CJ1875" s="7"/>
      <c r="CK1875" s="7"/>
      <c r="CL1875" s="7"/>
      <c r="CM1875" s="7"/>
      <c r="CN1875" s="7"/>
      <c r="CO1875" s="7"/>
      <c r="CP1875" s="7"/>
      <c r="CQ1875" s="7"/>
      <c r="CR1875" s="7"/>
      <c r="CS1875" s="7"/>
      <c r="CT1875" s="7"/>
      <c r="CU1875" s="7"/>
      <c r="CV1875" s="7"/>
      <c r="CW1875" s="7"/>
      <c r="CX1875" s="7"/>
      <c r="CY1875" s="7"/>
      <c r="CZ1875" s="7"/>
      <c r="DA1875" s="7"/>
      <c r="DB1875" s="7"/>
    </row>
    <row r="1876" spans="22:106"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  <c r="AW1876" s="7"/>
      <c r="AX1876" s="7"/>
      <c r="AY1876" s="7"/>
      <c r="AZ1876" s="7"/>
      <c r="BA1876" s="7"/>
      <c r="BB1876" s="7"/>
      <c r="BC1876" s="7"/>
      <c r="BD1876" s="7"/>
      <c r="BE1876" s="7"/>
      <c r="BF1876" s="7"/>
      <c r="BG1876" s="7"/>
      <c r="BH1876" s="7"/>
      <c r="BI1876" s="7"/>
      <c r="BJ1876" s="7"/>
      <c r="BK1876" s="7"/>
      <c r="BL1876" s="7"/>
      <c r="BM1876" s="7"/>
      <c r="BN1876" s="7"/>
      <c r="BO1876" s="7"/>
      <c r="BP1876" s="7"/>
      <c r="BQ1876" s="7"/>
      <c r="BR1876" s="7"/>
      <c r="BS1876" s="7"/>
      <c r="BT1876" s="7"/>
      <c r="BU1876" s="7"/>
      <c r="BV1876" s="7"/>
      <c r="BW1876" s="7"/>
      <c r="BX1876" s="7"/>
      <c r="BY1876" s="7"/>
      <c r="BZ1876" s="7"/>
      <c r="CA1876" s="7"/>
      <c r="CB1876" s="7"/>
      <c r="CC1876" s="7"/>
      <c r="CD1876" s="7"/>
      <c r="CE1876" s="7"/>
      <c r="CF1876" s="7"/>
      <c r="CG1876" s="7"/>
      <c r="CH1876" s="7"/>
      <c r="CI1876" s="7"/>
      <c r="CJ1876" s="7"/>
      <c r="CK1876" s="7"/>
      <c r="CL1876" s="7"/>
      <c r="CM1876" s="7"/>
      <c r="CN1876" s="7"/>
      <c r="CO1876" s="7"/>
      <c r="CP1876" s="7"/>
      <c r="CQ1876" s="7"/>
      <c r="CR1876" s="7"/>
      <c r="CS1876" s="7"/>
      <c r="CT1876" s="7"/>
      <c r="CU1876" s="7"/>
      <c r="CV1876" s="7"/>
      <c r="CW1876" s="7"/>
      <c r="CX1876" s="7"/>
      <c r="CY1876" s="7"/>
      <c r="CZ1876" s="7"/>
      <c r="DA1876" s="7"/>
      <c r="DB1876" s="7"/>
    </row>
    <row r="1877" spans="22:106"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  <c r="AW1877" s="7"/>
      <c r="AX1877" s="7"/>
      <c r="AY1877" s="7"/>
      <c r="AZ1877" s="7"/>
      <c r="BA1877" s="7"/>
      <c r="BB1877" s="7"/>
      <c r="BC1877" s="7"/>
      <c r="BD1877" s="7"/>
      <c r="BE1877" s="7"/>
      <c r="BF1877" s="7"/>
      <c r="BG1877" s="7"/>
      <c r="BH1877" s="7"/>
      <c r="BI1877" s="7"/>
      <c r="BJ1877" s="7"/>
      <c r="BK1877" s="7"/>
      <c r="BL1877" s="7"/>
      <c r="BM1877" s="7"/>
      <c r="BN1877" s="7"/>
      <c r="BO1877" s="7"/>
      <c r="BP1877" s="7"/>
      <c r="BQ1877" s="7"/>
      <c r="BR1877" s="7"/>
      <c r="BS1877" s="7"/>
      <c r="BT1877" s="7"/>
      <c r="BU1877" s="7"/>
      <c r="BV1877" s="7"/>
      <c r="BW1877" s="7"/>
      <c r="BX1877" s="7"/>
      <c r="BY1877" s="7"/>
      <c r="BZ1877" s="7"/>
      <c r="CA1877" s="7"/>
      <c r="CB1877" s="7"/>
      <c r="CC1877" s="7"/>
      <c r="CD1877" s="7"/>
      <c r="CE1877" s="7"/>
      <c r="CF1877" s="7"/>
      <c r="CG1877" s="7"/>
      <c r="CH1877" s="7"/>
      <c r="CI1877" s="7"/>
      <c r="CJ1877" s="7"/>
      <c r="CK1877" s="7"/>
      <c r="CL1877" s="7"/>
      <c r="CM1877" s="7"/>
      <c r="CN1877" s="7"/>
      <c r="CO1877" s="7"/>
      <c r="CP1877" s="7"/>
      <c r="CQ1877" s="7"/>
      <c r="CR1877" s="7"/>
      <c r="CS1877" s="7"/>
      <c r="CT1877" s="7"/>
      <c r="CU1877" s="7"/>
      <c r="CV1877" s="7"/>
      <c r="CW1877" s="7"/>
      <c r="CX1877" s="7"/>
      <c r="CY1877" s="7"/>
      <c r="CZ1877" s="7"/>
      <c r="DA1877" s="7"/>
      <c r="DB1877" s="7"/>
    </row>
    <row r="1878" spans="22:106"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  <c r="AW1878" s="7"/>
      <c r="AX1878" s="7"/>
      <c r="AY1878" s="7"/>
      <c r="AZ1878" s="7"/>
      <c r="BA1878" s="7"/>
      <c r="BB1878" s="7"/>
      <c r="BC1878" s="7"/>
      <c r="BD1878" s="7"/>
      <c r="BE1878" s="7"/>
      <c r="BF1878" s="7"/>
      <c r="BG1878" s="7"/>
      <c r="BH1878" s="7"/>
      <c r="BI1878" s="7"/>
      <c r="BJ1878" s="7"/>
      <c r="BK1878" s="7"/>
      <c r="BL1878" s="7"/>
      <c r="BM1878" s="7"/>
      <c r="BN1878" s="7"/>
      <c r="BO1878" s="7"/>
      <c r="BP1878" s="7"/>
      <c r="BQ1878" s="7"/>
      <c r="BR1878" s="7"/>
      <c r="BS1878" s="7"/>
      <c r="BT1878" s="7"/>
      <c r="BU1878" s="7"/>
      <c r="BV1878" s="7"/>
      <c r="BW1878" s="7"/>
      <c r="BX1878" s="7"/>
      <c r="BY1878" s="7"/>
      <c r="BZ1878" s="7"/>
      <c r="CA1878" s="7"/>
      <c r="CB1878" s="7"/>
      <c r="CC1878" s="7"/>
      <c r="CD1878" s="7"/>
      <c r="CE1878" s="7"/>
      <c r="CF1878" s="7"/>
      <c r="CG1878" s="7"/>
      <c r="CH1878" s="7"/>
      <c r="CI1878" s="7"/>
      <c r="CJ1878" s="7"/>
      <c r="CK1878" s="7"/>
      <c r="CL1878" s="7"/>
      <c r="CM1878" s="7"/>
      <c r="CN1878" s="7"/>
      <c r="CO1878" s="7"/>
      <c r="CP1878" s="7"/>
      <c r="CQ1878" s="7"/>
      <c r="CR1878" s="7"/>
      <c r="CS1878" s="7"/>
      <c r="CT1878" s="7"/>
      <c r="CU1878" s="7"/>
      <c r="CV1878" s="7"/>
      <c r="CW1878" s="7"/>
      <c r="CX1878" s="7"/>
      <c r="CY1878" s="7"/>
      <c r="CZ1878" s="7"/>
      <c r="DA1878" s="7"/>
      <c r="DB1878" s="7"/>
    </row>
    <row r="1879" spans="22:106"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  <c r="AW1879" s="7"/>
      <c r="AX1879" s="7"/>
      <c r="AY1879" s="7"/>
      <c r="AZ1879" s="7"/>
      <c r="BA1879" s="7"/>
      <c r="BB1879" s="7"/>
      <c r="BC1879" s="7"/>
      <c r="BD1879" s="7"/>
      <c r="BE1879" s="7"/>
      <c r="BF1879" s="7"/>
      <c r="BG1879" s="7"/>
      <c r="BH1879" s="7"/>
      <c r="BI1879" s="7"/>
      <c r="BJ1879" s="7"/>
      <c r="BK1879" s="7"/>
      <c r="BL1879" s="7"/>
      <c r="BM1879" s="7"/>
      <c r="BN1879" s="7"/>
      <c r="BO1879" s="7"/>
      <c r="BP1879" s="7"/>
      <c r="BQ1879" s="7"/>
      <c r="BR1879" s="7"/>
      <c r="BS1879" s="7"/>
      <c r="BT1879" s="7"/>
      <c r="BU1879" s="7"/>
      <c r="BV1879" s="7"/>
      <c r="BW1879" s="7"/>
      <c r="BX1879" s="7"/>
      <c r="BY1879" s="7"/>
      <c r="BZ1879" s="7"/>
      <c r="CA1879" s="7"/>
      <c r="CB1879" s="7"/>
      <c r="CC1879" s="7"/>
      <c r="CD1879" s="7"/>
      <c r="CE1879" s="7"/>
      <c r="CF1879" s="7"/>
      <c r="CG1879" s="7"/>
      <c r="CH1879" s="7"/>
      <c r="CI1879" s="7"/>
      <c r="CJ1879" s="7"/>
      <c r="CK1879" s="7"/>
      <c r="CL1879" s="7"/>
      <c r="CM1879" s="7"/>
      <c r="CN1879" s="7"/>
      <c r="CO1879" s="7"/>
      <c r="CP1879" s="7"/>
      <c r="CQ1879" s="7"/>
      <c r="CR1879" s="7"/>
      <c r="CS1879" s="7"/>
      <c r="CT1879" s="7"/>
      <c r="CU1879" s="7"/>
      <c r="CV1879" s="7"/>
      <c r="CW1879" s="7"/>
      <c r="CX1879" s="7"/>
      <c r="CY1879" s="7"/>
      <c r="CZ1879" s="7"/>
      <c r="DA1879" s="7"/>
      <c r="DB1879" s="7"/>
    </row>
    <row r="1880" spans="22:106"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  <c r="AW1880" s="7"/>
      <c r="AX1880" s="7"/>
      <c r="AY1880" s="7"/>
      <c r="AZ1880" s="7"/>
      <c r="BA1880" s="7"/>
      <c r="BB1880" s="7"/>
      <c r="BC1880" s="7"/>
      <c r="BD1880" s="7"/>
      <c r="BE1880" s="7"/>
      <c r="BF1880" s="7"/>
      <c r="BG1880" s="7"/>
      <c r="BH1880" s="7"/>
      <c r="BI1880" s="7"/>
      <c r="BJ1880" s="7"/>
      <c r="BK1880" s="7"/>
      <c r="BL1880" s="7"/>
      <c r="BM1880" s="7"/>
      <c r="BN1880" s="7"/>
      <c r="BO1880" s="7"/>
      <c r="BP1880" s="7"/>
      <c r="BQ1880" s="7"/>
      <c r="BR1880" s="7"/>
      <c r="BS1880" s="7"/>
      <c r="BT1880" s="7"/>
      <c r="BU1880" s="7"/>
      <c r="BV1880" s="7"/>
      <c r="BW1880" s="7"/>
      <c r="BX1880" s="7"/>
      <c r="BY1880" s="7"/>
      <c r="BZ1880" s="7"/>
      <c r="CA1880" s="7"/>
      <c r="CB1880" s="7"/>
      <c r="CC1880" s="7"/>
      <c r="CD1880" s="7"/>
      <c r="CE1880" s="7"/>
      <c r="CF1880" s="7"/>
      <c r="CG1880" s="7"/>
      <c r="CH1880" s="7"/>
      <c r="CI1880" s="7"/>
      <c r="CJ1880" s="7"/>
      <c r="CK1880" s="7"/>
      <c r="CL1880" s="7"/>
      <c r="CM1880" s="7"/>
      <c r="CN1880" s="7"/>
      <c r="CO1880" s="7"/>
      <c r="CP1880" s="7"/>
      <c r="CQ1880" s="7"/>
      <c r="CR1880" s="7"/>
      <c r="CS1880" s="7"/>
      <c r="CT1880" s="7"/>
      <c r="CU1880" s="7"/>
      <c r="CV1880" s="7"/>
      <c r="CW1880" s="7"/>
      <c r="CX1880" s="7"/>
      <c r="CY1880" s="7"/>
      <c r="CZ1880" s="7"/>
      <c r="DA1880" s="7"/>
      <c r="DB1880" s="7"/>
    </row>
    <row r="1881" spans="22:106"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  <c r="AW1881" s="7"/>
      <c r="AX1881" s="7"/>
      <c r="AY1881" s="7"/>
      <c r="AZ1881" s="7"/>
      <c r="BA1881" s="7"/>
      <c r="BB1881" s="7"/>
      <c r="BC1881" s="7"/>
      <c r="BD1881" s="7"/>
      <c r="BE1881" s="7"/>
      <c r="BF1881" s="7"/>
      <c r="BG1881" s="7"/>
      <c r="BH1881" s="7"/>
      <c r="BI1881" s="7"/>
      <c r="BJ1881" s="7"/>
      <c r="BK1881" s="7"/>
      <c r="BL1881" s="7"/>
      <c r="BM1881" s="7"/>
      <c r="BN1881" s="7"/>
      <c r="BO1881" s="7"/>
      <c r="BP1881" s="7"/>
      <c r="BQ1881" s="7"/>
      <c r="BR1881" s="7"/>
      <c r="BS1881" s="7"/>
      <c r="BT1881" s="7"/>
      <c r="BU1881" s="7"/>
      <c r="BV1881" s="7"/>
      <c r="BW1881" s="7"/>
      <c r="BX1881" s="7"/>
      <c r="BY1881" s="7"/>
      <c r="BZ1881" s="7"/>
      <c r="CA1881" s="7"/>
      <c r="CB1881" s="7"/>
      <c r="CC1881" s="7"/>
      <c r="CD1881" s="7"/>
      <c r="CE1881" s="7"/>
      <c r="CF1881" s="7"/>
      <c r="CG1881" s="7"/>
      <c r="CH1881" s="7"/>
      <c r="CI1881" s="7"/>
      <c r="CJ1881" s="7"/>
      <c r="CK1881" s="7"/>
      <c r="CL1881" s="7"/>
      <c r="CM1881" s="7"/>
      <c r="CN1881" s="7"/>
      <c r="CO1881" s="7"/>
      <c r="CP1881" s="7"/>
      <c r="CQ1881" s="7"/>
      <c r="CR1881" s="7"/>
      <c r="CS1881" s="7"/>
      <c r="CT1881" s="7"/>
      <c r="CU1881" s="7"/>
      <c r="CV1881" s="7"/>
      <c r="CW1881" s="7"/>
      <c r="CX1881" s="7"/>
      <c r="CY1881" s="7"/>
      <c r="CZ1881" s="7"/>
      <c r="DA1881" s="7"/>
      <c r="DB1881" s="7"/>
    </row>
    <row r="1882" spans="22:106"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  <c r="AW1882" s="7"/>
      <c r="AX1882" s="7"/>
      <c r="AY1882" s="7"/>
      <c r="AZ1882" s="7"/>
      <c r="BA1882" s="7"/>
      <c r="BB1882" s="7"/>
      <c r="BC1882" s="7"/>
      <c r="BD1882" s="7"/>
      <c r="BE1882" s="7"/>
      <c r="BF1882" s="7"/>
      <c r="BG1882" s="7"/>
      <c r="BH1882" s="7"/>
      <c r="BI1882" s="7"/>
      <c r="BJ1882" s="7"/>
      <c r="BK1882" s="7"/>
      <c r="BL1882" s="7"/>
      <c r="BM1882" s="7"/>
      <c r="BN1882" s="7"/>
      <c r="BO1882" s="7"/>
      <c r="BP1882" s="7"/>
      <c r="BQ1882" s="7"/>
      <c r="BR1882" s="7"/>
      <c r="BS1882" s="7"/>
      <c r="BT1882" s="7"/>
      <c r="BU1882" s="7"/>
      <c r="BV1882" s="7"/>
      <c r="BW1882" s="7"/>
      <c r="BX1882" s="7"/>
      <c r="BY1882" s="7"/>
      <c r="BZ1882" s="7"/>
      <c r="CA1882" s="7"/>
      <c r="CB1882" s="7"/>
      <c r="CC1882" s="7"/>
      <c r="CD1882" s="7"/>
      <c r="CE1882" s="7"/>
      <c r="CF1882" s="7"/>
      <c r="CG1882" s="7"/>
      <c r="CH1882" s="7"/>
      <c r="CI1882" s="7"/>
      <c r="CJ1882" s="7"/>
      <c r="CK1882" s="7"/>
      <c r="CL1882" s="7"/>
      <c r="CM1882" s="7"/>
      <c r="CN1882" s="7"/>
      <c r="CO1882" s="7"/>
      <c r="CP1882" s="7"/>
      <c r="CQ1882" s="7"/>
      <c r="CR1882" s="7"/>
      <c r="CS1882" s="7"/>
      <c r="CT1882" s="7"/>
      <c r="CU1882" s="7"/>
      <c r="CV1882" s="7"/>
      <c r="CW1882" s="7"/>
      <c r="CX1882" s="7"/>
      <c r="CY1882" s="7"/>
      <c r="CZ1882" s="7"/>
      <c r="DA1882" s="7"/>
      <c r="DB1882" s="7"/>
    </row>
    <row r="1883" spans="22:106"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  <c r="AW1883" s="7"/>
      <c r="AX1883" s="7"/>
      <c r="AY1883" s="7"/>
      <c r="AZ1883" s="7"/>
      <c r="BA1883" s="7"/>
      <c r="BB1883" s="7"/>
      <c r="BC1883" s="7"/>
      <c r="BD1883" s="7"/>
      <c r="BE1883" s="7"/>
      <c r="BF1883" s="7"/>
      <c r="BG1883" s="7"/>
      <c r="BH1883" s="7"/>
      <c r="BI1883" s="7"/>
      <c r="BJ1883" s="7"/>
      <c r="BK1883" s="7"/>
      <c r="BL1883" s="7"/>
      <c r="BM1883" s="7"/>
      <c r="BN1883" s="7"/>
      <c r="BO1883" s="7"/>
      <c r="BP1883" s="7"/>
      <c r="BQ1883" s="7"/>
      <c r="BR1883" s="7"/>
      <c r="BS1883" s="7"/>
      <c r="BT1883" s="7"/>
      <c r="BU1883" s="7"/>
      <c r="BV1883" s="7"/>
      <c r="BW1883" s="7"/>
      <c r="BX1883" s="7"/>
      <c r="BY1883" s="7"/>
      <c r="BZ1883" s="7"/>
      <c r="CA1883" s="7"/>
      <c r="CB1883" s="7"/>
      <c r="CC1883" s="7"/>
      <c r="CD1883" s="7"/>
      <c r="CE1883" s="7"/>
      <c r="CF1883" s="7"/>
      <c r="CG1883" s="7"/>
      <c r="CH1883" s="7"/>
      <c r="CI1883" s="7"/>
      <c r="CJ1883" s="7"/>
      <c r="CK1883" s="7"/>
      <c r="CL1883" s="7"/>
      <c r="CM1883" s="7"/>
      <c r="CN1883" s="7"/>
      <c r="CO1883" s="7"/>
      <c r="CP1883" s="7"/>
      <c r="CQ1883" s="7"/>
      <c r="CR1883" s="7"/>
      <c r="CS1883" s="7"/>
      <c r="CT1883" s="7"/>
      <c r="CU1883" s="7"/>
      <c r="CV1883" s="7"/>
      <c r="CW1883" s="7"/>
      <c r="CX1883" s="7"/>
      <c r="CY1883" s="7"/>
      <c r="CZ1883" s="7"/>
      <c r="DA1883" s="7"/>
      <c r="DB1883" s="7"/>
    </row>
    <row r="1884" spans="22:106"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  <c r="AW1884" s="7"/>
      <c r="AX1884" s="7"/>
      <c r="AY1884" s="7"/>
      <c r="AZ1884" s="7"/>
      <c r="BA1884" s="7"/>
      <c r="BB1884" s="7"/>
      <c r="BC1884" s="7"/>
      <c r="BD1884" s="7"/>
      <c r="BE1884" s="7"/>
      <c r="BF1884" s="7"/>
      <c r="BG1884" s="7"/>
      <c r="BH1884" s="7"/>
      <c r="BI1884" s="7"/>
      <c r="BJ1884" s="7"/>
      <c r="BK1884" s="7"/>
      <c r="BL1884" s="7"/>
      <c r="BM1884" s="7"/>
      <c r="BN1884" s="7"/>
      <c r="BO1884" s="7"/>
      <c r="BP1884" s="7"/>
      <c r="BQ1884" s="7"/>
      <c r="BR1884" s="7"/>
      <c r="BS1884" s="7"/>
      <c r="BT1884" s="7"/>
      <c r="BU1884" s="7"/>
      <c r="BV1884" s="7"/>
      <c r="BW1884" s="7"/>
      <c r="BX1884" s="7"/>
      <c r="BY1884" s="7"/>
      <c r="BZ1884" s="7"/>
      <c r="CA1884" s="7"/>
      <c r="CB1884" s="7"/>
      <c r="CC1884" s="7"/>
      <c r="CD1884" s="7"/>
      <c r="CE1884" s="7"/>
      <c r="CF1884" s="7"/>
      <c r="CG1884" s="7"/>
      <c r="CH1884" s="7"/>
      <c r="CI1884" s="7"/>
      <c r="CJ1884" s="7"/>
      <c r="CK1884" s="7"/>
      <c r="CL1884" s="7"/>
      <c r="CM1884" s="7"/>
      <c r="CN1884" s="7"/>
      <c r="CO1884" s="7"/>
      <c r="CP1884" s="7"/>
      <c r="CQ1884" s="7"/>
      <c r="CR1884" s="7"/>
      <c r="CS1884" s="7"/>
      <c r="CT1884" s="7"/>
      <c r="CU1884" s="7"/>
      <c r="CV1884" s="7"/>
      <c r="CW1884" s="7"/>
      <c r="CX1884" s="7"/>
      <c r="CY1884" s="7"/>
      <c r="CZ1884" s="7"/>
      <c r="DA1884" s="7"/>
      <c r="DB1884" s="7"/>
    </row>
    <row r="1885" spans="22:106"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  <c r="AV1885" s="7"/>
      <c r="AW1885" s="7"/>
      <c r="AX1885" s="7"/>
      <c r="AY1885" s="7"/>
      <c r="AZ1885" s="7"/>
      <c r="BA1885" s="7"/>
      <c r="BB1885" s="7"/>
      <c r="BC1885" s="7"/>
      <c r="BD1885" s="7"/>
      <c r="BE1885" s="7"/>
      <c r="BF1885" s="7"/>
      <c r="BG1885" s="7"/>
      <c r="BH1885" s="7"/>
      <c r="BI1885" s="7"/>
      <c r="BJ1885" s="7"/>
      <c r="BK1885" s="7"/>
      <c r="BL1885" s="7"/>
      <c r="BM1885" s="7"/>
      <c r="BN1885" s="7"/>
      <c r="BO1885" s="7"/>
      <c r="BP1885" s="7"/>
      <c r="BQ1885" s="7"/>
      <c r="BR1885" s="7"/>
      <c r="BS1885" s="7"/>
      <c r="BT1885" s="7"/>
      <c r="BU1885" s="7"/>
      <c r="BV1885" s="7"/>
      <c r="BW1885" s="7"/>
      <c r="BX1885" s="7"/>
      <c r="BY1885" s="7"/>
      <c r="BZ1885" s="7"/>
      <c r="CA1885" s="7"/>
      <c r="CB1885" s="7"/>
      <c r="CC1885" s="7"/>
      <c r="CD1885" s="7"/>
      <c r="CE1885" s="7"/>
      <c r="CF1885" s="7"/>
      <c r="CG1885" s="7"/>
      <c r="CH1885" s="7"/>
      <c r="CI1885" s="7"/>
      <c r="CJ1885" s="7"/>
      <c r="CK1885" s="7"/>
      <c r="CL1885" s="7"/>
      <c r="CM1885" s="7"/>
      <c r="CN1885" s="7"/>
      <c r="CO1885" s="7"/>
      <c r="CP1885" s="7"/>
      <c r="CQ1885" s="7"/>
      <c r="CR1885" s="7"/>
      <c r="CS1885" s="7"/>
      <c r="CT1885" s="7"/>
      <c r="CU1885" s="7"/>
      <c r="CV1885" s="7"/>
      <c r="CW1885" s="7"/>
      <c r="CX1885" s="7"/>
      <c r="CY1885" s="7"/>
      <c r="CZ1885" s="7"/>
      <c r="DA1885" s="7"/>
      <c r="DB1885" s="7"/>
    </row>
    <row r="1886" spans="22:106"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  <c r="AV1886" s="7"/>
      <c r="AW1886" s="7"/>
      <c r="AX1886" s="7"/>
      <c r="AY1886" s="7"/>
      <c r="AZ1886" s="7"/>
      <c r="BA1886" s="7"/>
      <c r="BB1886" s="7"/>
      <c r="BC1886" s="7"/>
      <c r="BD1886" s="7"/>
      <c r="BE1886" s="7"/>
      <c r="BF1886" s="7"/>
      <c r="BG1886" s="7"/>
      <c r="BH1886" s="7"/>
      <c r="BI1886" s="7"/>
      <c r="BJ1886" s="7"/>
      <c r="BK1886" s="7"/>
      <c r="BL1886" s="7"/>
      <c r="BM1886" s="7"/>
      <c r="BN1886" s="7"/>
      <c r="BO1886" s="7"/>
      <c r="BP1886" s="7"/>
      <c r="BQ1886" s="7"/>
      <c r="BR1886" s="7"/>
      <c r="BS1886" s="7"/>
      <c r="BT1886" s="7"/>
      <c r="BU1886" s="7"/>
      <c r="BV1886" s="7"/>
      <c r="BW1886" s="7"/>
      <c r="BX1886" s="7"/>
      <c r="BY1886" s="7"/>
      <c r="BZ1886" s="7"/>
      <c r="CA1886" s="7"/>
      <c r="CB1886" s="7"/>
      <c r="CC1886" s="7"/>
      <c r="CD1886" s="7"/>
      <c r="CE1886" s="7"/>
      <c r="CF1886" s="7"/>
      <c r="CG1886" s="7"/>
      <c r="CH1886" s="7"/>
      <c r="CI1886" s="7"/>
      <c r="CJ1886" s="7"/>
      <c r="CK1886" s="7"/>
      <c r="CL1886" s="7"/>
      <c r="CM1886" s="7"/>
      <c r="CN1886" s="7"/>
      <c r="CO1886" s="7"/>
      <c r="CP1886" s="7"/>
      <c r="CQ1886" s="7"/>
      <c r="CR1886" s="7"/>
      <c r="CS1886" s="7"/>
      <c r="CT1886" s="7"/>
      <c r="CU1886" s="7"/>
      <c r="CV1886" s="7"/>
      <c r="CW1886" s="7"/>
      <c r="CX1886" s="7"/>
      <c r="CY1886" s="7"/>
      <c r="CZ1886" s="7"/>
      <c r="DA1886" s="7"/>
      <c r="DB1886" s="7"/>
    </row>
    <row r="1887" spans="22:106"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  <c r="AV1887" s="7"/>
      <c r="AW1887" s="7"/>
      <c r="AX1887" s="7"/>
      <c r="AY1887" s="7"/>
      <c r="AZ1887" s="7"/>
      <c r="BA1887" s="7"/>
      <c r="BB1887" s="7"/>
      <c r="BC1887" s="7"/>
      <c r="BD1887" s="7"/>
      <c r="BE1887" s="7"/>
      <c r="BF1887" s="7"/>
      <c r="BG1887" s="7"/>
      <c r="BH1887" s="7"/>
      <c r="BI1887" s="7"/>
      <c r="BJ1887" s="7"/>
      <c r="BK1887" s="7"/>
      <c r="BL1887" s="7"/>
      <c r="BM1887" s="7"/>
      <c r="BN1887" s="7"/>
      <c r="BO1887" s="7"/>
      <c r="BP1887" s="7"/>
      <c r="BQ1887" s="7"/>
      <c r="BR1887" s="7"/>
      <c r="BS1887" s="7"/>
      <c r="BT1887" s="7"/>
      <c r="BU1887" s="7"/>
      <c r="BV1887" s="7"/>
      <c r="BW1887" s="7"/>
      <c r="BX1887" s="7"/>
      <c r="BY1887" s="7"/>
      <c r="BZ1887" s="7"/>
      <c r="CA1887" s="7"/>
      <c r="CB1887" s="7"/>
      <c r="CC1887" s="7"/>
      <c r="CD1887" s="7"/>
      <c r="CE1887" s="7"/>
      <c r="CF1887" s="7"/>
      <c r="CG1887" s="7"/>
      <c r="CH1887" s="7"/>
      <c r="CI1887" s="7"/>
      <c r="CJ1887" s="7"/>
      <c r="CK1887" s="7"/>
      <c r="CL1887" s="7"/>
      <c r="CM1887" s="7"/>
      <c r="CN1887" s="7"/>
      <c r="CO1887" s="7"/>
      <c r="CP1887" s="7"/>
      <c r="CQ1887" s="7"/>
      <c r="CR1887" s="7"/>
      <c r="CS1887" s="7"/>
      <c r="CT1887" s="7"/>
      <c r="CU1887" s="7"/>
      <c r="CV1887" s="7"/>
      <c r="CW1887" s="7"/>
      <c r="CX1887" s="7"/>
      <c r="CY1887" s="7"/>
      <c r="CZ1887" s="7"/>
      <c r="DA1887" s="7"/>
      <c r="DB1887" s="7"/>
    </row>
    <row r="1888" spans="22:106"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  <c r="AV1888" s="7"/>
      <c r="AW1888" s="7"/>
      <c r="AX1888" s="7"/>
      <c r="AY1888" s="7"/>
      <c r="AZ1888" s="7"/>
      <c r="BA1888" s="7"/>
      <c r="BB1888" s="7"/>
      <c r="BC1888" s="7"/>
      <c r="BD1888" s="7"/>
      <c r="BE1888" s="7"/>
      <c r="BF1888" s="7"/>
      <c r="BG1888" s="7"/>
      <c r="BH1888" s="7"/>
      <c r="BI1888" s="7"/>
      <c r="BJ1888" s="7"/>
      <c r="BK1888" s="7"/>
      <c r="BL1888" s="7"/>
      <c r="BM1888" s="7"/>
      <c r="BN1888" s="7"/>
      <c r="BO1888" s="7"/>
      <c r="BP1888" s="7"/>
      <c r="BQ1888" s="7"/>
      <c r="BR1888" s="7"/>
      <c r="BS1888" s="7"/>
      <c r="BT1888" s="7"/>
      <c r="BU1888" s="7"/>
      <c r="BV1888" s="7"/>
      <c r="BW1888" s="7"/>
      <c r="BX1888" s="7"/>
      <c r="BY1888" s="7"/>
      <c r="BZ1888" s="7"/>
      <c r="CA1888" s="7"/>
      <c r="CB1888" s="7"/>
      <c r="CC1888" s="7"/>
      <c r="CD1888" s="7"/>
      <c r="CE1888" s="7"/>
      <c r="CF1888" s="7"/>
      <c r="CG1888" s="7"/>
      <c r="CH1888" s="7"/>
      <c r="CI1888" s="7"/>
      <c r="CJ1888" s="7"/>
      <c r="CK1888" s="7"/>
      <c r="CL1888" s="7"/>
      <c r="CM1888" s="7"/>
      <c r="CN1888" s="7"/>
      <c r="CO1888" s="7"/>
      <c r="CP1888" s="7"/>
      <c r="CQ1888" s="7"/>
      <c r="CR1888" s="7"/>
      <c r="CS1888" s="7"/>
      <c r="CT1888" s="7"/>
      <c r="CU1888" s="7"/>
      <c r="CV1888" s="7"/>
      <c r="CW1888" s="7"/>
      <c r="CX1888" s="7"/>
      <c r="CY1888" s="7"/>
      <c r="CZ1888" s="7"/>
      <c r="DA1888" s="7"/>
      <c r="DB1888" s="7"/>
    </row>
    <row r="1889" spans="22:106"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  <c r="AV1889" s="7"/>
      <c r="AW1889" s="7"/>
      <c r="AX1889" s="7"/>
      <c r="AY1889" s="7"/>
      <c r="AZ1889" s="7"/>
      <c r="BA1889" s="7"/>
      <c r="BB1889" s="7"/>
      <c r="BC1889" s="7"/>
      <c r="BD1889" s="7"/>
      <c r="BE1889" s="7"/>
      <c r="BF1889" s="7"/>
      <c r="BG1889" s="7"/>
      <c r="BH1889" s="7"/>
      <c r="BI1889" s="7"/>
      <c r="BJ1889" s="7"/>
      <c r="BK1889" s="7"/>
      <c r="BL1889" s="7"/>
      <c r="BM1889" s="7"/>
      <c r="BN1889" s="7"/>
      <c r="BO1889" s="7"/>
      <c r="BP1889" s="7"/>
      <c r="BQ1889" s="7"/>
      <c r="BR1889" s="7"/>
      <c r="BS1889" s="7"/>
      <c r="BT1889" s="7"/>
      <c r="BU1889" s="7"/>
      <c r="BV1889" s="7"/>
      <c r="BW1889" s="7"/>
      <c r="BX1889" s="7"/>
      <c r="BY1889" s="7"/>
      <c r="BZ1889" s="7"/>
      <c r="CA1889" s="7"/>
      <c r="CB1889" s="7"/>
      <c r="CC1889" s="7"/>
      <c r="CD1889" s="7"/>
      <c r="CE1889" s="7"/>
      <c r="CF1889" s="7"/>
      <c r="CG1889" s="7"/>
      <c r="CH1889" s="7"/>
      <c r="CI1889" s="7"/>
      <c r="CJ1889" s="7"/>
      <c r="CK1889" s="7"/>
      <c r="CL1889" s="7"/>
      <c r="CM1889" s="7"/>
      <c r="CN1889" s="7"/>
      <c r="CO1889" s="7"/>
      <c r="CP1889" s="7"/>
      <c r="CQ1889" s="7"/>
      <c r="CR1889" s="7"/>
      <c r="CS1889" s="7"/>
      <c r="CT1889" s="7"/>
      <c r="CU1889" s="7"/>
      <c r="CV1889" s="7"/>
      <c r="CW1889" s="7"/>
      <c r="CX1889" s="7"/>
      <c r="CY1889" s="7"/>
      <c r="CZ1889" s="7"/>
      <c r="DA1889" s="7"/>
      <c r="DB1889" s="7"/>
    </row>
    <row r="1890" spans="22:106"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  <c r="AV1890" s="7"/>
      <c r="AW1890" s="7"/>
      <c r="AX1890" s="7"/>
      <c r="AY1890" s="7"/>
      <c r="AZ1890" s="7"/>
      <c r="BA1890" s="7"/>
      <c r="BB1890" s="7"/>
      <c r="BC1890" s="7"/>
      <c r="BD1890" s="7"/>
      <c r="BE1890" s="7"/>
      <c r="BF1890" s="7"/>
      <c r="BG1890" s="7"/>
      <c r="BH1890" s="7"/>
      <c r="BI1890" s="7"/>
      <c r="BJ1890" s="7"/>
      <c r="BK1890" s="7"/>
      <c r="BL1890" s="7"/>
      <c r="BM1890" s="7"/>
      <c r="BN1890" s="7"/>
      <c r="BO1890" s="7"/>
      <c r="BP1890" s="7"/>
      <c r="BQ1890" s="7"/>
      <c r="BR1890" s="7"/>
      <c r="BS1890" s="7"/>
      <c r="BT1890" s="7"/>
      <c r="BU1890" s="7"/>
      <c r="BV1890" s="7"/>
      <c r="BW1890" s="7"/>
      <c r="BX1890" s="7"/>
      <c r="BY1890" s="7"/>
      <c r="BZ1890" s="7"/>
      <c r="CA1890" s="7"/>
      <c r="CB1890" s="7"/>
      <c r="CC1890" s="7"/>
      <c r="CD1890" s="7"/>
      <c r="CE1890" s="7"/>
      <c r="CF1890" s="7"/>
      <c r="CG1890" s="7"/>
      <c r="CH1890" s="7"/>
      <c r="CI1890" s="7"/>
      <c r="CJ1890" s="7"/>
      <c r="CK1890" s="7"/>
      <c r="CL1890" s="7"/>
      <c r="CM1890" s="7"/>
      <c r="CN1890" s="7"/>
      <c r="CO1890" s="7"/>
      <c r="CP1890" s="7"/>
      <c r="CQ1890" s="7"/>
      <c r="CR1890" s="7"/>
      <c r="CS1890" s="7"/>
      <c r="CT1890" s="7"/>
      <c r="CU1890" s="7"/>
      <c r="CV1890" s="7"/>
      <c r="CW1890" s="7"/>
      <c r="CX1890" s="7"/>
      <c r="CY1890" s="7"/>
      <c r="CZ1890" s="7"/>
      <c r="DA1890" s="7"/>
      <c r="DB1890" s="7"/>
    </row>
    <row r="1891" spans="22:106"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  <c r="AV1891" s="7"/>
      <c r="AW1891" s="7"/>
      <c r="AX1891" s="7"/>
      <c r="AY1891" s="7"/>
      <c r="AZ1891" s="7"/>
      <c r="BA1891" s="7"/>
      <c r="BB1891" s="7"/>
      <c r="BC1891" s="7"/>
      <c r="BD1891" s="7"/>
      <c r="BE1891" s="7"/>
      <c r="BF1891" s="7"/>
      <c r="BG1891" s="7"/>
      <c r="BH1891" s="7"/>
      <c r="BI1891" s="7"/>
      <c r="BJ1891" s="7"/>
      <c r="BK1891" s="7"/>
      <c r="BL1891" s="7"/>
      <c r="BM1891" s="7"/>
      <c r="BN1891" s="7"/>
      <c r="BO1891" s="7"/>
      <c r="BP1891" s="7"/>
      <c r="BQ1891" s="7"/>
      <c r="BR1891" s="7"/>
      <c r="BS1891" s="7"/>
      <c r="BT1891" s="7"/>
      <c r="BU1891" s="7"/>
      <c r="BV1891" s="7"/>
      <c r="BW1891" s="7"/>
      <c r="BX1891" s="7"/>
      <c r="BY1891" s="7"/>
      <c r="BZ1891" s="7"/>
      <c r="CA1891" s="7"/>
      <c r="CB1891" s="7"/>
      <c r="CC1891" s="7"/>
      <c r="CD1891" s="7"/>
      <c r="CE1891" s="7"/>
      <c r="CF1891" s="7"/>
      <c r="CG1891" s="7"/>
      <c r="CH1891" s="7"/>
      <c r="CI1891" s="7"/>
      <c r="CJ1891" s="7"/>
      <c r="CK1891" s="7"/>
      <c r="CL1891" s="7"/>
      <c r="CM1891" s="7"/>
      <c r="CN1891" s="7"/>
      <c r="CO1891" s="7"/>
      <c r="CP1891" s="7"/>
      <c r="CQ1891" s="7"/>
      <c r="CR1891" s="7"/>
      <c r="CS1891" s="7"/>
      <c r="CT1891" s="7"/>
      <c r="CU1891" s="7"/>
      <c r="CV1891" s="7"/>
      <c r="CW1891" s="7"/>
      <c r="CX1891" s="7"/>
      <c r="CY1891" s="7"/>
      <c r="CZ1891" s="7"/>
      <c r="DA1891" s="7"/>
      <c r="DB1891" s="7"/>
    </row>
    <row r="1892" spans="22:106"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  <c r="AV1892" s="7"/>
      <c r="AW1892" s="7"/>
      <c r="AX1892" s="7"/>
      <c r="AY1892" s="7"/>
      <c r="AZ1892" s="7"/>
      <c r="BA1892" s="7"/>
      <c r="BB1892" s="7"/>
      <c r="BC1892" s="7"/>
      <c r="BD1892" s="7"/>
      <c r="BE1892" s="7"/>
      <c r="BF1892" s="7"/>
      <c r="BG1892" s="7"/>
      <c r="BH1892" s="7"/>
      <c r="BI1892" s="7"/>
      <c r="BJ1892" s="7"/>
      <c r="BK1892" s="7"/>
      <c r="BL1892" s="7"/>
      <c r="BM1892" s="7"/>
      <c r="BN1892" s="7"/>
      <c r="BO1892" s="7"/>
      <c r="BP1892" s="7"/>
      <c r="BQ1892" s="7"/>
      <c r="BR1892" s="7"/>
      <c r="BS1892" s="7"/>
      <c r="BT1892" s="7"/>
      <c r="BU1892" s="7"/>
      <c r="BV1892" s="7"/>
      <c r="BW1892" s="7"/>
      <c r="BX1892" s="7"/>
      <c r="BY1892" s="7"/>
      <c r="BZ1892" s="7"/>
      <c r="CA1892" s="7"/>
      <c r="CB1892" s="7"/>
      <c r="CC1892" s="7"/>
      <c r="CD1892" s="7"/>
      <c r="CE1892" s="7"/>
      <c r="CF1892" s="7"/>
      <c r="CG1892" s="7"/>
      <c r="CH1892" s="7"/>
      <c r="CI1892" s="7"/>
      <c r="CJ1892" s="7"/>
      <c r="CK1892" s="7"/>
      <c r="CL1892" s="7"/>
      <c r="CM1892" s="7"/>
      <c r="CN1892" s="7"/>
      <c r="CO1892" s="7"/>
      <c r="CP1892" s="7"/>
      <c r="CQ1892" s="7"/>
      <c r="CR1892" s="7"/>
      <c r="CS1892" s="7"/>
      <c r="CT1892" s="7"/>
      <c r="CU1892" s="7"/>
      <c r="CV1892" s="7"/>
      <c r="CW1892" s="7"/>
      <c r="CX1892" s="7"/>
      <c r="CY1892" s="7"/>
      <c r="CZ1892" s="7"/>
      <c r="DA1892" s="7"/>
      <c r="DB1892" s="7"/>
    </row>
    <row r="1893" spans="22:106"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  <c r="AV1893" s="7"/>
      <c r="AW1893" s="7"/>
      <c r="AX1893" s="7"/>
      <c r="AY1893" s="7"/>
      <c r="AZ1893" s="7"/>
      <c r="BA1893" s="7"/>
      <c r="BB1893" s="7"/>
      <c r="BC1893" s="7"/>
      <c r="BD1893" s="7"/>
      <c r="BE1893" s="7"/>
      <c r="BF1893" s="7"/>
      <c r="BG1893" s="7"/>
      <c r="BH1893" s="7"/>
      <c r="BI1893" s="7"/>
      <c r="BJ1893" s="7"/>
      <c r="BK1893" s="7"/>
      <c r="BL1893" s="7"/>
      <c r="BM1893" s="7"/>
      <c r="BN1893" s="7"/>
      <c r="BO1893" s="7"/>
      <c r="BP1893" s="7"/>
      <c r="BQ1893" s="7"/>
      <c r="BR1893" s="7"/>
      <c r="BS1893" s="7"/>
      <c r="BT1893" s="7"/>
      <c r="BU1893" s="7"/>
      <c r="BV1893" s="7"/>
      <c r="BW1893" s="7"/>
      <c r="BX1893" s="7"/>
      <c r="BY1893" s="7"/>
      <c r="BZ1893" s="7"/>
      <c r="CA1893" s="7"/>
      <c r="CB1893" s="7"/>
      <c r="CC1893" s="7"/>
      <c r="CD1893" s="7"/>
      <c r="CE1893" s="7"/>
      <c r="CF1893" s="7"/>
      <c r="CG1893" s="7"/>
      <c r="CH1893" s="7"/>
      <c r="CI1893" s="7"/>
      <c r="CJ1893" s="7"/>
      <c r="CK1893" s="7"/>
      <c r="CL1893" s="7"/>
      <c r="CM1893" s="7"/>
      <c r="CN1893" s="7"/>
      <c r="CO1893" s="7"/>
      <c r="CP1893" s="7"/>
      <c r="CQ1893" s="7"/>
      <c r="CR1893" s="7"/>
      <c r="CS1893" s="7"/>
      <c r="CT1893" s="7"/>
      <c r="CU1893" s="7"/>
      <c r="CV1893" s="7"/>
      <c r="CW1893" s="7"/>
      <c r="CX1893" s="7"/>
      <c r="CY1893" s="7"/>
      <c r="CZ1893" s="7"/>
      <c r="DA1893" s="7"/>
      <c r="DB1893" s="7"/>
    </row>
    <row r="1894" spans="22:106"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  <c r="AV1894" s="7"/>
      <c r="AW1894" s="7"/>
      <c r="AX1894" s="7"/>
      <c r="AY1894" s="7"/>
      <c r="AZ1894" s="7"/>
      <c r="BA1894" s="7"/>
      <c r="BB1894" s="7"/>
      <c r="BC1894" s="7"/>
      <c r="BD1894" s="7"/>
      <c r="BE1894" s="7"/>
      <c r="BF1894" s="7"/>
      <c r="BG1894" s="7"/>
      <c r="BH1894" s="7"/>
      <c r="BI1894" s="7"/>
      <c r="BJ1894" s="7"/>
      <c r="BK1894" s="7"/>
      <c r="BL1894" s="7"/>
      <c r="BM1894" s="7"/>
      <c r="BN1894" s="7"/>
      <c r="BO1894" s="7"/>
      <c r="BP1894" s="7"/>
      <c r="BQ1894" s="7"/>
      <c r="BR1894" s="7"/>
      <c r="BS1894" s="7"/>
      <c r="BT1894" s="7"/>
      <c r="BU1894" s="7"/>
      <c r="BV1894" s="7"/>
      <c r="BW1894" s="7"/>
      <c r="BX1894" s="7"/>
      <c r="BY1894" s="7"/>
      <c r="BZ1894" s="7"/>
      <c r="CA1894" s="7"/>
      <c r="CB1894" s="7"/>
      <c r="CC1894" s="7"/>
      <c r="CD1894" s="7"/>
      <c r="CE1894" s="7"/>
      <c r="CF1894" s="7"/>
      <c r="CG1894" s="7"/>
      <c r="CH1894" s="7"/>
      <c r="CI1894" s="7"/>
      <c r="CJ1894" s="7"/>
      <c r="CK1894" s="7"/>
      <c r="CL1894" s="7"/>
      <c r="CM1894" s="7"/>
      <c r="CN1894" s="7"/>
      <c r="CO1894" s="7"/>
      <c r="CP1894" s="7"/>
      <c r="CQ1894" s="7"/>
      <c r="CR1894" s="7"/>
      <c r="CS1894" s="7"/>
      <c r="CT1894" s="7"/>
      <c r="CU1894" s="7"/>
      <c r="CV1894" s="7"/>
      <c r="CW1894" s="7"/>
      <c r="CX1894" s="7"/>
      <c r="CY1894" s="7"/>
      <c r="CZ1894" s="7"/>
      <c r="DA1894" s="7"/>
      <c r="DB1894" s="7"/>
    </row>
    <row r="1895" spans="22:106"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  <c r="AV1895" s="7"/>
      <c r="AW1895" s="7"/>
      <c r="AX1895" s="7"/>
      <c r="AY1895" s="7"/>
      <c r="AZ1895" s="7"/>
      <c r="BA1895" s="7"/>
      <c r="BB1895" s="7"/>
      <c r="BC1895" s="7"/>
      <c r="BD1895" s="7"/>
      <c r="BE1895" s="7"/>
      <c r="BF1895" s="7"/>
      <c r="BG1895" s="7"/>
      <c r="BH1895" s="7"/>
      <c r="BI1895" s="7"/>
      <c r="BJ1895" s="7"/>
      <c r="BK1895" s="7"/>
      <c r="BL1895" s="7"/>
      <c r="BM1895" s="7"/>
      <c r="BN1895" s="7"/>
      <c r="BO1895" s="7"/>
      <c r="BP1895" s="7"/>
      <c r="BQ1895" s="7"/>
      <c r="BR1895" s="7"/>
      <c r="BS1895" s="7"/>
      <c r="BT1895" s="7"/>
      <c r="BU1895" s="7"/>
      <c r="BV1895" s="7"/>
      <c r="BW1895" s="7"/>
      <c r="BX1895" s="7"/>
      <c r="BY1895" s="7"/>
      <c r="BZ1895" s="7"/>
      <c r="CA1895" s="7"/>
      <c r="CB1895" s="7"/>
      <c r="CC1895" s="7"/>
      <c r="CD1895" s="7"/>
      <c r="CE1895" s="7"/>
      <c r="CF1895" s="7"/>
      <c r="CG1895" s="7"/>
      <c r="CH1895" s="7"/>
      <c r="CI1895" s="7"/>
      <c r="CJ1895" s="7"/>
      <c r="CK1895" s="7"/>
      <c r="CL1895" s="7"/>
      <c r="CM1895" s="7"/>
      <c r="CN1895" s="7"/>
      <c r="CO1895" s="7"/>
      <c r="CP1895" s="7"/>
      <c r="CQ1895" s="7"/>
      <c r="CR1895" s="7"/>
      <c r="CS1895" s="7"/>
      <c r="CT1895" s="7"/>
      <c r="CU1895" s="7"/>
      <c r="CV1895" s="7"/>
      <c r="CW1895" s="7"/>
      <c r="CX1895" s="7"/>
      <c r="CY1895" s="7"/>
      <c r="CZ1895" s="7"/>
      <c r="DA1895" s="7"/>
      <c r="DB1895" s="7"/>
    </row>
    <row r="1896" spans="22:106"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  <c r="AV1896" s="7"/>
      <c r="AW1896" s="7"/>
      <c r="AX1896" s="7"/>
      <c r="AY1896" s="7"/>
      <c r="AZ1896" s="7"/>
      <c r="BA1896" s="7"/>
      <c r="BB1896" s="7"/>
      <c r="BC1896" s="7"/>
      <c r="BD1896" s="7"/>
      <c r="BE1896" s="7"/>
      <c r="BF1896" s="7"/>
      <c r="BG1896" s="7"/>
      <c r="BH1896" s="7"/>
      <c r="BI1896" s="7"/>
      <c r="BJ1896" s="7"/>
      <c r="BK1896" s="7"/>
      <c r="BL1896" s="7"/>
      <c r="BM1896" s="7"/>
      <c r="BN1896" s="7"/>
      <c r="BO1896" s="7"/>
      <c r="BP1896" s="7"/>
      <c r="BQ1896" s="7"/>
      <c r="BR1896" s="7"/>
      <c r="BS1896" s="7"/>
      <c r="BT1896" s="7"/>
      <c r="BU1896" s="7"/>
      <c r="BV1896" s="7"/>
      <c r="BW1896" s="7"/>
      <c r="BX1896" s="7"/>
      <c r="BY1896" s="7"/>
      <c r="BZ1896" s="7"/>
      <c r="CA1896" s="7"/>
      <c r="CB1896" s="7"/>
      <c r="CC1896" s="7"/>
      <c r="CD1896" s="7"/>
      <c r="CE1896" s="7"/>
      <c r="CF1896" s="7"/>
      <c r="CG1896" s="7"/>
      <c r="CH1896" s="7"/>
      <c r="CI1896" s="7"/>
      <c r="CJ1896" s="7"/>
      <c r="CK1896" s="7"/>
      <c r="CL1896" s="7"/>
      <c r="CM1896" s="7"/>
      <c r="CN1896" s="7"/>
      <c r="CO1896" s="7"/>
      <c r="CP1896" s="7"/>
      <c r="CQ1896" s="7"/>
      <c r="CR1896" s="7"/>
      <c r="CS1896" s="7"/>
      <c r="CT1896" s="7"/>
      <c r="CU1896" s="7"/>
      <c r="CV1896" s="7"/>
      <c r="CW1896" s="7"/>
      <c r="CX1896" s="7"/>
      <c r="CY1896" s="7"/>
      <c r="CZ1896" s="7"/>
      <c r="DA1896" s="7"/>
      <c r="DB1896" s="7"/>
    </row>
    <row r="1897" spans="22:106"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  <c r="AV1897" s="7"/>
      <c r="AW1897" s="7"/>
      <c r="AX1897" s="7"/>
      <c r="AY1897" s="7"/>
      <c r="AZ1897" s="7"/>
      <c r="BA1897" s="7"/>
      <c r="BB1897" s="7"/>
      <c r="BC1897" s="7"/>
      <c r="BD1897" s="7"/>
      <c r="BE1897" s="7"/>
      <c r="BF1897" s="7"/>
      <c r="BG1897" s="7"/>
      <c r="BH1897" s="7"/>
      <c r="BI1897" s="7"/>
      <c r="BJ1897" s="7"/>
      <c r="BK1897" s="7"/>
      <c r="BL1897" s="7"/>
      <c r="BM1897" s="7"/>
      <c r="BN1897" s="7"/>
      <c r="BO1897" s="7"/>
      <c r="BP1897" s="7"/>
      <c r="BQ1897" s="7"/>
      <c r="BR1897" s="7"/>
      <c r="BS1897" s="7"/>
      <c r="BT1897" s="7"/>
      <c r="BU1897" s="7"/>
      <c r="BV1897" s="7"/>
      <c r="BW1897" s="7"/>
      <c r="BX1897" s="7"/>
      <c r="BY1897" s="7"/>
      <c r="BZ1897" s="7"/>
      <c r="CA1897" s="7"/>
      <c r="CB1897" s="7"/>
      <c r="CC1897" s="7"/>
      <c r="CD1897" s="7"/>
      <c r="CE1897" s="7"/>
      <c r="CF1897" s="7"/>
      <c r="CG1897" s="7"/>
      <c r="CH1897" s="7"/>
      <c r="CI1897" s="7"/>
      <c r="CJ1897" s="7"/>
      <c r="CK1897" s="7"/>
      <c r="CL1897" s="7"/>
      <c r="CM1897" s="7"/>
      <c r="CN1897" s="7"/>
      <c r="CO1897" s="7"/>
      <c r="CP1897" s="7"/>
      <c r="CQ1897" s="7"/>
      <c r="CR1897" s="7"/>
      <c r="CS1897" s="7"/>
      <c r="CT1897" s="7"/>
      <c r="CU1897" s="7"/>
      <c r="CV1897" s="7"/>
      <c r="CW1897" s="7"/>
      <c r="CX1897" s="7"/>
      <c r="CY1897" s="7"/>
      <c r="CZ1897" s="7"/>
      <c r="DA1897" s="7"/>
      <c r="DB1897" s="7"/>
    </row>
    <row r="1898" spans="22:106"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  <c r="AV1898" s="7"/>
      <c r="AW1898" s="7"/>
      <c r="AX1898" s="7"/>
      <c r="AY1898" s="7"/>
      <c r="AZ1898" s="7"/>
      <c r="BA1898" s="7"/>
      <c r="BB1898" s="7"/>
      <c r="BC1898" s="7"/>
      <c r="BD1898" s="7"/>
      <c r="BE1898" s="7"/>
      <c r="BF1898" s="7"/>
      <c r="BG1898" s="7"/>
      <c r="BH1898" s="7"/>
      <c r="BI1898" s="7"/>
      <c r="BJ1898" s="7"/>
      <c r="BK1898" s="7"/>
      <c r="BL1898" s="7"/>
      <c r="BM1898" s="7"/>
      <c r="BN1898" s="7"/>
      <c r="BO1898" s="7"/>
      <c r="BP1898" s="7"/>
      <c r="BQ1898" s="7"/>
      <c r="BR1898" s="7"/>
      <c r="BS1898" s="7"/>
      <c r="BT1898" s="7"/>
      <c r="BU1898" s="7"/>
      <c r="BV1898" s="7"/>
      <c r="BW1898" s="7"/>
      <c r="BX1898" s="7"/>
      <c r="BY1898" s="7"/>
      <c r="BZ1898" s="7"/>
      <c r="CA1898" s="7"/>
      <c r="CB1898" s="7"/>
      <c r="CC1898" s="7"/>
      <c r="CD1898" s="7"/>
      <c r="CE1898" s="7"/>
      <c r="CF1898" s="7"/>
      <c r="CG1898" s="7"/>
      <c r="CH1898" s="7"/>
      <c r="CI1898" s="7"/>
      <c r="CJ1898" s="7"/>
      <c r="CK1898" s="7"/>
      <c r="CL1898" s="7"/>
      <c r="CM1898" s="7"/>
      <c r="CN1898" s="7"/>
      <c r="CO1898" s="7"/>
      <c r="CP1898" s="7"/>
      <c r="CQ1898" s="7"/>
      <c r="CR1898" s="7"/>
      <c r="CS1898" s="7"/>
      <c r="CT1898" s="7"/>
      <c r="CU1898" s="7"/>
      <c r="CV1898" s="7"/>
      <c r="CW1898" s="7"/>
      <c r="CX1898" s="7"/>
      <c r="CY1898" s="7"/>
      <c r="CZ1898" s="7"/>
      <c r="DA1898" s="7"/>
      <c r="DB1898" s="7"/>
    </row>
    <row r="1899" spans="22:106"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  <c r="AV1899" s="7"/>
      <c r="AW1899" s="7"/>
      <c r="AX1899" s="7"/>
      <c r="AY1899" s="7"/>
      <c r="AZ1899" s="7"/>
      <c r="BA1899" s="7"/>
      <c r="BB1899" s="7"/>
      <c r="BC1899" s="7"/>
      <c r="BD1899" s="7"/>
      <c r="BE1899" s="7"/>
      <c r="BF1899" s="7"/>
      <c r="BG1899" s="7"/>
      <c r="BH1899" s="7"/>
      <c r="BI1899" s="7"/>
      <c r="BJ1899" s="7"/>
      <c r="BK1899" s="7"/>
      <c r="BL1899" s="7"/>
      <c r="BM1899" s="7"/>
      <c r="BN1899" s="7"/>
      <c r="BO1899" s="7"/>
      <c r="BP1899" s="7"/>
      <c r="BQ1899" s="7"/>
      <c r="BR1899" s="7"/>
      <c r="BS1899" s="7"/>
      <c r="BT1899" s="7"/>
      <c r="BU1899" s="7"/>
      <c r="BV1899" s="7"/>
      <c r="BW1899" s="7"/>
      <c r="BX1899" s="7"/>
      <c r="BY1899" s="7"/>
      <c r="BZ1899" s="7"/>
      <c r="CA1899" s="7"/>
      <c r="CB1899" s="7"/>
      <c r="CC1899" s="7"/>
      <c r="CD1899" s="7"/>
      <c r="CE1899" s="7"/>
      <c r="CF1899" s="7"/>
      <c r="CG1899" s="7"/>
      <c r="CH1899" s="7"/>
      <c r="CI1899" s="7"/>
      <c r="CJ1899" s="7"/>
      <c r="CK1899" s="7"/>
      <c r="CL1899" s="7"/>
      <c r="CM1899" s="7"/>
      <c r="CN1899" s="7"/>
      <c r="CO1899" s="7"/>
      <c r="CP1899" s="7"/>
      <c r="CQ1899" s="7"/>
      <c r="CR1899" s="7"/>
      <c r="CS1899" s="7"/>
      <c r="CT1899" s="7"/>
      <c r="CU1899" s="7"/>
      <c r="CV1899" s="7"/>
      <c r="CW1899" s="7"/>
      <c r="CX1899" s="7"/>
      <c r="CY1899" s="7"/>
      <c r="CZ1899" s="7"/>
      <c r="DA1899" s="7"/>
      <c r="DB1899" s="7"/>
    </row>
    <row r="1900" spans="22:106"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  <c r="AV1900" s="7"/>
      <c r="AW1900" s="7"/>
      <c r="AX1900" s="7"/>
      <c r="AY1900" s="7"/>
      <c r="AZ1900" s="7"/>
      <c r="BA1900" s="7"/>
      <c r="BB1900" s="7"/>
      <c r="BC1900" s="7"/>
      <c r="BD1900" s="7"/>
      <c r="BE1900" s="7"/>
      <c r="BF1900" s="7"/>
      <c r="BG1900" s="7"/>
      <c r="BH1900" s="7"/>
      <c r="BI1900" s="7"/>
      <c r="BJ1900" s="7"/>
      <c r="BK1900" s="7"/>
      <c r="BL1900" s="7"/>
      <c r="BM1900" s="7"/>
      <c r="BN1900" s="7"/>
      <c r="BO1900" s="7"/>
      <c r="BP1900" s="7"/>
      <c r="BQ1900" s="7"/>
      <c r="BR1900" s="7"/>
      <c r="BS1900" s="7"/>
      <c r="BT1900" s="7"/>
      <c r="BU1900" s="7"/>
      <c r="BV1900" s="7"/>
      <c r="BW1900" s="7"/>
      <c r="BX1900" s="7"/>
      <c r="BY1900" s="7"/>
      <c r="BZ1900" s="7"/>
      <c r="CA1900" s="7"/>
      <c r="CB1900" s="7"/>
      <c r="CC1900" s="7"/>
      <c r="CD1900" s="7"/>
      <c r="CE1900" s="7"/>
      <c r="CF1900" s="7"/>
      <c r="CG1900" s="7"/>
      <c r="CH1900" s="7"/>
      <c r="CI1900" s="7"/>
      <c r="CJ1900" s="7"/>
      <c r="CK1900" s="7"/>
      <c r="CL1900" s="7"/>
      <c r="CM1900" s="7"/>
      <c r="CN1900" s="7"/>
      <c r="CO1900" s="7"/>
      <c r="CP1900" s="7"/>
      <c r="CQ1900" s="7"/>
      <c r="CR1900" s="7"/>
      <c r="CS1900" s="7"/>
      <c r="CT1900" s="7"/>
      <c r="CU1900" s="7"/>
      <c r="CV1900" s="7"/>
      <c r="CW1900" s="7"/>
      <c r="CX1900" s="7"/>
      <c r="CY1900" s="7"/>
      <c r="CZ1900" s="7"/>
      <c r="DA1900" s="7"/>
      <c r="DB1900" s="7"/>
    </row>
    <row r="1901" spans="22:106"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  <c r="AV1901" s="7"/>
      <c r="AW1901" s="7"/>
      <c r="AX1901" s="7"/>
      <c r="AY1901" s="7"/>
      <c r="AZ1901" s="7"/>
      <c r="BA1901" s="7"/>
      <c r="BB1901" s="7"/>
      <c r="BC1901" s="7"/>
      <c r="BD1901" s="7"/>
      <c r="BE1901" s="7"/>
      <c r="BF1901" s="7"/>
      <c r="BG1901" s="7"/>
      <c r="BH1901" s="7"/>
      <c r="BI1901" s="7"/>
      <c r="BJ1901" s="7"/>
      <c r="BK1901" s="7"/>
      <c r="BL1901" s="7"/>
      <c r="BM1901" s="7"/>
      <c r="BN1901" s="7"/>
      <c r="BO1901" s="7"/>
      <c r="BP1901" s="7"/>
      <c r="BQ1901" s="7"/>
      <c r="BR1901" s="7"/>
      <c r="BS1901" s="7"/>
      <c r="BT1901" s="7"/>
      <c r="BU1901" s="7"/>
      <c r="BV1901" s="7"/>
      <c r="BW1901" s="7"/>
      <c r="BX1901" s="7"/>
      <c r="BY1901" s="7"/>
      <c r="BZ1901" s="7"/>
      <c r="CA1901" s="7"/>
      <c r="CB1901" s="7"/>
      <c r="CC1901" s="7"/>
      <c r="CD1901" s="7"/>
      <c r="CE1901" s="7"/>
      <c r="CF1901" s="7"/>
      <c r="CG1901" s="7"/>
      <c r="CH1901" s="7"/>
      <c r="CI1901" s="7"/>
      <c r="CJ1901" s="7"/>
      <c r="CK1901" s="7"/>
      <c r="CL1901" s="7"/>
      <c r="CM1901" s="7"/>
      <c r="CN1901" s="7"/>
      <c r="CO1901" s="7"/>
      <c r="CP1901" s="7"/>
      <c r="CQ1901" s="7"/>
      <c r="CR1901" s="7"/>
      <c r="CS1901" s="7"/>
      <c r="CT1901" s="7"/>
      <c r="CU1901" s="7"/>
      <c r="CV1901" s="7"/>
      <c r="CW1901" s="7"/>
      <c r="CX1901" s="7"/>
      <c r="CY1901" s="7"/>
      <c r="CZ1901" s="7"/>
      <c r="DA1901" s="7"/>
      <c r="DB1901" s="7"/>
    </row>
    <row r="1902" spans="22:106"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  <c r="AV1902" s="7"/>
      <c r="AW1902" s="7"/>
      <c r="AX1902" s="7"/>
      <c r="AY1902" s="7"/>
      <c r="AZ1902" s="7"/>
      <c r="BA1902" s="7"/>
      <c r="BB1902" s="7"/>
      <c r="BC1902" s="7"/>
      <c r="BD1902" s="7"/>
      <c r="BE1902" s="7"/>
      <c r="BF1902" s="7"/>
      <c r="BG1902" s="7"/>
      <c r="BH1902" s="7"/>
      <c r="BI1902" s="7"/>
      <c r="BJ1902" s="7"/>
      <c r="BK1902" s="7"/>
      <c r="BL1902" s="7"/>
      <c r="BM1902" s="7"/>
      <c r="BN1902" s="7"/>
      <c r="BO1902" s="7"/>
      <c r="BP1902" s="7"/>
      <c r="BQ1902" s="7"/>
      <c r="BR1902" s="7"/>
      <c r="BS1902" s="7"/>
      <c r="BT1902" s="7"/>
      <c r="BU1902" s="7"/>
      <c r="BV1902" s="7"/>
      <c r="BW1902" s="7"/>
      <c r="BX1902" s="7"/>
      <c r="BY1902" s="7"/>
      <c r="BZ1902" s="7"/>
      <c r="CA1902" s="7"/>
      <c r="CB1902" s="7"/>
      <c r="CC1902" s="7"/>
      <c r="CD1902" s="7"/>
      <c r="CE1902" s="7"/>
      <c r="CF1902" s="7"/>
      <c r="CG1902" s="7"/>
      <c r="CH1902" s="7"/>
      <c r="CI1902" s="7"/>
      <c r="CJ1902" s="7"/>
      <c r="CK1902" s="7"/>
      <c r="CL1902" s="7"/>
      <c r="CM1902" s="7"/>
      <c r="CN1902" s="7"/>
      <c r="CO1902" s="7"/>
      <c r="CP1902" s="7"/>
      <c r="CQ1902" s="7"/>
      <c r="CR1902" s="7"/>
      <c r="CS1902" s="7"/>
      <c r="CT1902" s="7"/>
      <c r="CU1902" s="7"/>
      <c r="CV1902" s="7"/>
      <c r="CW1902" s="7"/>
      <c r="CX1902" s="7"/>
      <c r="CY1902" s="7"/>
      <c r="CZ1902" s="7"/>
      <c r="DA1902" s="7"/>
      <c r="DB1902" s="7"/>
    </row>
    <row r="1903" spans="22:106"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  <c r="AV1903" s="7"/>
      <c r="AW1903" s="7"/>
      <c r="AX1903" s="7"/>
      <c r="AY1903" s="7"/>
      <c r="AZ1903" s="7"/>
      <c r="BA1903" s="7"/>
      <c r="BB1903" s="7"/>
      <c r="BC1903" s="7"/>
      <c r="BD1903" s="7"/>
      <c r="BE1903" s="7"/>
      <c r="BF1903" s="7"/>
      <c r="BG1903" s="7"/>
      <c r="BH1903" s="7"/>
      <c r="BI1903" s="7"/>
      <c r="BJ1903" s="7"/>
      <c r="BK1903" s="7"/>
      <c r="BL1903" s="7"/>
      <c r="BM1903" s="7"/>
      <c r="BN1903" s="7"/>
      <c r="BO1903" s="7"/>
      <c r="BP1903" s="7"/>
      <c r="BQ1903" s="7"/>
      <c r="BR1903" s="7"/>
      <c r="BS1903" s="7"/>
      <c r="BT1903" s="7"/>
      <c r="BU1903" s="7"/>
      <c r="BV1903" s="7"/>
      <c r="BW1903" s="7"/>
      <c r="BX1903" s="7"/>
      <c r="BY1903" s="7"/>
      <c r="BZ1903" s="7"/>
      <c r="CA1903" s="7"/>
      <c r="CB1903" s="7"/>
      <c r="CC1903" s="7"/>
      <c r="CD1903" s="7"/>
      <c r="CE1903" s="7"/>
      <c r="CF1903" s="7"/>
      <c r="CG1903" s="7"/>
      <c r="CH1903" s="7"/>
      <c r="CI1903" s="7"/>
      <c r="CJ1903" s="7"/>
      <c r="CK1903" s="7"/>
      <c r="CL1903" s="7"/>
      <c r="CM1903" s="7"/>
      <c r="CN1903" s="7"/>
      <c r="CO1903" s="7"/>
      <c r="CP1903" s="7"/>
      <c r="CQ1903" s="7"/>
      <c r="CR1903" s="7"/>
      <c r="CS1903" s="7"/>
      <c r="CT1903" s="7"/>
      <c r="CU1903" s="7"/>
      <c r="CV1903" s="7"/>
      <c r="CW1903" s="7"/>
      <c r="CX1903" s="7"/>
      <c r="CY1903" s="7"/>
      <c r="CZ1903" s="7"/>
      <c r="DA1903" s="7"/>
      <c r="DB1903" s="7"/>
    </row>
    <row r="1904" spans="22:106"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  <c r="AV1904" s="7"/>
      <c r="AW1904" s="7"/>
      <c r="AX1904" s="7"/>
      <c r="AY1904" s="7"/>
      <c r="AZ1904" s="7"/>
      <c r="BA1904" s="7"/>
      <c r="BB1904" s="7"/>
      <c r="BC1904" s="7"/>
      <c r="BD1904" s="7"/>
      <c r="BE1904" s="7"/>
      <c r="BF1904" s="7"/>
      <c r="BG1904" s="7"/>
      <c r="BH1904" s="7"/>
      <c r="BI1904" s="7"/>
      <c r="BJ1904" s="7"/>
      <c r="BK1904" s="7"/>
      <c r="BL1904" s="7"/>
      <c r="BM1904" s="7"/>
      <c r="BN1904" s="7"/>
      <c r="BO1904" s="7"/>
      <c r="BP1904" s="7"/>
      <c r="BQ1904" s="7"/>
      <c r="BR1904" s="7"/>
      <c r="BS1904" s="7"/>
      <c r="BT1904" s="7"/>
      <c r="BU1904" s="7"/>
      <c r="BV1904" s="7"/>
      <c r="BW1904" s="7"/>
      <c r="BX1904" s="7"/>
      <c r="BY1904" s="7"/>
      <c r="BZ1904" s="7"/>
      <c r="CA1904" s="7"/>
      <c r="CB1904" s="7"/>
      <c r="CC1904" s="7"/>
      <c r="CD1904" s="7"/>
      <c r="CE1904" s="7"/>
      <c r="CF1904" s="7"/>
      <c r="CG1904" s="7"/>
      <c r="CH1904" s="7"/>
      <c r="CI1904" s="7"/>
      <c r="CJ1904" s="7"/>
      <c r="CK1904" s="7"/>
      <c r="CL1904" s="7"/>
      <c r="CM1904" s="7"/>
      <c r="CN1904" s="7"/>
      <c r="CO1904" s="7"/>
      <c r="CP1904" s="7"/>
      <c r="CQ1904" s="7"/>
      <c r="CR1904" s="7"/>
      <c r="CS1904" s="7"/>
      <c r="CT1904" s="7"/>
      <c r="CU1904" s="7"/>
      <c r="CV1904" s="7"/>
      <c r="CW1904" s="7"/>
      <c r="CX1904" s="7"/>
      <c r="CY1904" s="7"/>
      <c r="CZ1904" s="7"/>
      <c r="DA1904" s="7"/>
      <c r="DB1904" s="7"/>
    </row>
    <row r="1905" spans="22:106"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  <c r="AV1905" s="7"/>
      <c r="AW1905" s="7"/>
      <c r="AX1905" s="7"/>
      <c r="AY1905" s="7"/>
      <c r="AZ1905" s="7"/>
      <c r="BA1905" s="7"/>
      <c r="BB1905" s="7"/>
      <c r="BC1905" s="7"/>
      <c r="BD1905" s="7"/>
      <c r="BE1905" s="7"/>
      <c r="BF1905" s="7"/>
      <c r="BG1905" s="7"/>
      <c r="BH1905" s="7"/>
      <c r="BI1905" s="7"/>
      <c r="BJ1905" s="7"/>
      <c r="BK1905" s="7"/>
      <c r="BL1905" s="7"/>
      <c r="BM1905" s="7"/>
      <c r="BN1905" s="7"/>
      <c r="BO1905" s="7"/>
      <c r="BP1905" s="7"/>
      <c r="BQ1905" s="7"/>
      <c r="BR1905" s="7"/>
      <c r="BS1905" s="7"/>
      <c r="BT1905" s="7"/>
      <c r="BU1905" s="7"/>
      <c r="BV1905" s="7"/>
      <c r="BW1905" s="7"/>
      <c r="BX1905" s="7"/>
      <c r="BY1905" s="7"/>
      <c r="BZ1905" s="7"/>
      <c r="CA1905" s="7"/>
      <c r="CB1905" s="7"/>
      <c r="CC1905" s="7"/>
      <c r="CD1905" s="7"/>
      <c r="CE1905" s="7"/>
      <c r="CF1905" s="7"/>
      <c r="CG1905" s="7"/>
      <c r="CH1905" s="7"/>
      <c r="CI1905" s="7"/>
      <c r="CJ1905" s="7"/>
      <c r="CK1905" s="7"/>
      <c r="CL1905" s="7"/>
      <c r="CM1905" s="7"/>
      <c r="CN1905" s="7"/>
      <c r="CO1905" s="7"/>
      <c r="CP1905" s="7"/>
      <c r="CQ1905" s="7"/>
      <c r="CR1905" s="7"/>
      <c r="CS1905" s="7"/>
      <c r="CT1905" s="7"/>
      <c r="CU1905" s="7"/>
      <c r="CV1905" s="7"/>
      <c r="CW1905" s="7"/>
      <c r="CX1905" s="7"/>
      <c r="CY1905" s="7"/>
      <c r="CZ1905" s="7"/>
      <c r="DA1905" s="7"/>
      <c r="DB1905" s="7"/>
    </row>
    <row r="1906" spans="22:106"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  <c r="AV1906" s="7"/>
      <c r="AW1906" s="7"/>
      <c r="AX1906" s="7"/>
      <c r="AY1906" s="7"/>
      <c r="AZ1906" s="7"/>
      <c r="BA1906" s="7"/>
      <c r="BB1906" s="7"/>
      <c r="BC1906" s="7"/>
      <c r="BD1906" s="7"/>
      <c r="BE1906" s="7"/>
      <c r="BF1906" s="7"/>
      <c r="BG1906" s="7"/>
      <c r="BH1906" s="7"/>
      <c r="BI1906" s="7"/>
      <c r="BJ1906" s="7"/>
      <c r="BK1906" s="7"/>
      <c r="BL1906" s="7"/>
      <c r="BM1906" s="7"/>
      <c r="BN1906" s="7"/>
      <c r="BO1906" s="7"/>
      <c r="BP1906" s="7"/>
      <c r="BQ1906" s="7"/>
      <c r="BR1906" s="7"/>
      <c r="BS1906" s="7"/>
      <c r="BT1906" s="7"/>
      <c r="BU1906" s="7"/>
      <c r="BV1906" s="7"/>
      <c r="BW1906" s="7"/>
      <c r="BX1906" s="7"/>
      <c r="BY1906" s="7"/>
      <c r="BZ1906" s="7"/>
      <c r="CA1906" s="7"/>
      <c r="CB1906" s="7"/>
      <c r="CC1906" s="7"/>
      <c r="CD1906" s="7"/>
      <c r="CE1906" s="7"/>
      <c r="CF1906" s="7"/>
      <c r="CG1906" s="7"/>
      <c r="CH1906" s="7"/>
      <c r="CI1906" s="7"/>
      <c r="CJ1906" s="7"/>
      <c r="CK1906" s="7"/>
      <c r="CL1906" s="7"/>
      <c r="CM1906" s="7"/>
      <c r="CN1906" s="7"/>
      <c r="CO1906" s="7"/>
      <c r="CP1906" s="7"/>
      <c r="CQ1906" s="7"/>
      <c r="CR1906" s="7"/>
      <c r="CS1906" s="7"/>
      <c r="CT1906" s="7"/>
      <c r="CU1906" s="7"/>
      <c r="CV1906" s="7"/>
      <c r="CW1906" s="7"/>
      <c r="CX1906" s="7"/>
      <c r="CY1906" s="7"/>
      <c r="CZ1906" s="7"/>
      <c r="DA1906" s="7"/>
      <c r="DB1906" s="7"/>
    </row>
    <row r="1907" spans="22:106"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  <c r="AV1907" s="7"/>
      <c r="AW1907" s="7"/>
      <c r="AX1907" s="7"/>
      <c r="AY1907" s="7"/>
      <c r="AZ1907" s="7"/>
      <c r="BA1907" s="7"/>
      <c r="BB1907" s="7"/>
      <c r="BC1907" s="7"/>
      <c r="BD1907" s="7"/>
      <c r="BE1907" s="7"/>
      <c r="BF1907" s="7"/>
      <c r="BG1907" s="7"/>
      <c r="BH1907" s="7"/>
      <c r="BI1907" s="7"/>
      <c r="BJ1907" s="7"/>
      <c r="BK1907" s="7"/>
      <c r="BL1907" s="7"/>
      <c r="BM1907" s="7"/>
      <c r="BN1907" s="7"/>
      <c r="BO1907" s="7"/>
      <c r="BP1907" s="7"/>
      <c r="BQ1907" s="7"/>
      <c r="BR1907" s="7"/>
      <c r="BS1907" s="7"/>
      <c r="BT1907" s="7"/>
      <c r="BU1907" s="7"/>
      <c r="BV1907" s="7"/>
      <c r="BW1907" s="7"/>
      <c r="BX1907" s="7"/>
      <c r="BY1907" s="7"/>
      <c r="BZ1907" s="7"/>
      <c r="CA1907" s="7"/>
      <c r="CB1907" s="7"/>
      <c r="CC1907" s="7"/>
      <c r="CD1907" s="7"/>
      <c r="CE1907" s="7"/>
      <c r="CF1907" s="7"/>
      <c r="CG1907" s="7"/>
      <c r="CH1907" s="7"/>
      <c r="CI1907" s="7"/>
      <c r="CJ1907" s="7"/>
      <c r="CK1907" s="7"/>
      <c r="CL1907" s="7"/>
      <c r="CM1907" s="7"/>
      <c r="CN1907" s="7"/>
      <c r="CO1907" s="7"/>
      <c r="CP1907" s="7"/>
      <c r="CQ1907" s="7"/>
      <c r="CR1907" s="7"/>
      <c r="CS1907" s="7"/>
      <c r="CT1907" s="7"/>
      <c r="CU1907" s="7"/>
      <c r="CV1907" s="7"/>
      <c r="CW1907" s="7"/>
      <c r="CX1907" s="7"/>
      <c r="CY1907" s="7"/>
      <c r="CZ1907" s="7"/>
      <c r="DA1907" s="7"/>
      <c r="DB1907" s="7"/>
    </row>
    <row r="1908" spans="22:106"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  <c r="AV1908" s="7"/>
      <c r="AW1908" s="7"/>
      <c r="AX1908" s="7"/>
      <c r="AY1908" s="7"/>
      <c r="AZ1908" s="7"/>
      <c r="BA1908" s="7"/>
      <c r="BB1908" s="7"/>
      <c r="BC1908" s="7"/>
      <c r="BD1908" s="7"/>
      <c r="BE1908" s="7"/>
      <c r="BF1908" s="7"/>
      <c r="BG1908" s="7"/>
      <c r="BH1908" s="7"/>
      <c r="BI1908" s="7"/>
      <c r="BJ1908" s="7"/>
      <c r="BK1908" s="7"/>
      <c r="BL1908" s="7"/>
      <c r="BM1908" s="7"/>
      <c r="BN1908" s="7"/>
      <c r="BO1908" s="7"/>
      <c r="BP1908" s="7"/>
      <c r="BQ1908" s="7"/>
      <c r="BR1908" s="7"/>
      <c r="BS1908" s="7"/>
      <c r="BT1908" s="7"/>
      <c r="BU1908" s="7"/>
      <c r="BV1908" s="7"/>
      <c r="BW1908" s="7"/>
      <c r="BX1908" s="7"/>
      <c r="BY1908" s="7"/>
      <c r="BZ1908" s="7"/>
      <c r="CA1908" s="7"/>
      <c r="CB1908" s="7"/>
      <c r="CC1908" s="7"/>
      <c r="CD1908" s="7"/>
      <c r="CE1908" s="7"/>
      <c r="CF1908" s="7"/>
      <c r="CG1908" s="7"/>
      <c r="CH1908" s="7"/>
      <c r="CI1908" s="7"/>
      <c r="CJ1908" s="7"/>
      <c r="CK1908" s="7"/>
      <c r="CL1908" s="7"/>
      <c r="CM1908" s="7"/>
      <c r="CN1908" s="7"/>
      <c r="CO1908" s="7"/>
      <c r="CP1908" s="7"/>
      <c r="CQ1908" s="7"/>
      <c r="CR1908" s="7"/>
      <c r="CS1908" s="7"/>
      <c r="CT1908" s="7"/>
      <c r="CU1908" s="7"/>
      <c r="CV1908" s="7"/>
      <c r="CW1908" s="7"/>
      <c r="CX1908" s="7"/>
      <c r="CY1908" s="7"/>
      <c r="CZ1908" s="7"/>
      <c r="DA1908" s="7"/>
      <c r="DB1908" s="7"/>
    </row>
    <row r="1909" spans="22:106"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  <c r="AV1909" s="7"/>
      <c r="AW1909" s="7"/>
      <c r="AX1909" s="7"/>
      <c r="AY1909" s="7"/>
      <c r="AZ1909" s="7"/>
      <c r="BA1909" s="7"/>
      <c r="BB1909" s="7"/>
      <c r="BC1909" s="7"/>
      <c r="BD1909" s="7"/>
      <c r="BE1909" s="7"/>
      <c r="BF1909" s="7"/>
      <c r="BG1909" s="7"/>
      <c r="BH1909" s="7"/>
      <c r="BI1909" s="7"/>
      <c r="BJ1909" s="7"/>
      <c r="BK1909" s="7"/>
      <c r="BL1909" s="7"/>
      <c r="BM1909" s="7"/>
      <c r="BN1909" s="7"/>
      <c r="BO1909" s="7"/>
      <c r="BP1909" s="7"/>
      <c r="BQ1909" s="7"/>
      <c r="BR1909" s="7"/>
      <c r="BS1909" s="7"/>
      <c r="BT1909" s="7"/>
      <c r="BU1909" s="7"/>
      <c r="BV1909" s="7"/>
      <c r="BW1909" s="7"/>
      <c r="BX1909" s="7"/>
      <c r="BY1909" s="7"/>
      <c r="BZ1909" s="7"/>
      <c r="CA1909" s="7"/>
      <c r="CB1909" s="7"/>
      <c r="CC1909" s="7"/>
      <c r="CD1909" s="7"/>
      <c r="CE1909" s="7"/>
      <c r="CF1909" s="7"/>
      <c r="CG1909" s="7"/>
      <c r="CH1909" s="7"/>
      <c r="CI1909" s="7"/>
      <c r="CJ1909" s="7"/>
      <c r="CK1909" s="7"/>
      <c r="CL1909" s="7"/>
      <c r="CM1909" s="7"/>
      <c r="CN1909" s="7"/>
      <c r="CO1909" s="7"/>
      <c r="CP1909" s="7"/>
      <c r="CQ1909" s="7"/>
      <c r="CR1909" s="7"/>
      <c r="CS1909" s="7"/>
      <c r="CT1909" s="7"/>
      <c r="CU1909" s="7"/>
      <c r="CV1909" s="7"/>
      <c r="CW1909" s="7"/>
      <c r="CX1909" s="7"/>
      <c r="CY1909" s="7"/>
      <c r="CZ1909" s="7"/>
      <c r="DA1909" s="7"/>
      <c r="DB1909" s="7"/>
    </row>
    <row r="1910" spans="22:106"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  <c r="AV1910" s="7"/>
      <c r="AW1910" s="7"/>
      <c r="AX1910" s="7"/>
      <c r="AY1910" s="7"/>
      <c r="AZ1910" s="7"/>
      <c r="BA1910" s="7"/>
      <c r="BB1910" s="7"/>
      <c r="BC1910" s="7"/>
      <c r="BD1910" s="7"/>
      <c r="BE1910" s="7"/>
      <c r="BF1910" s="7"/>
      <c r="BG1910" s="7"/>
      <c r="BH1910" s="7"/>
      <c r="BI1910" s="7"/>
      <c r="BJ1910" s="7"/>
      <c r="BK1910" s="7"/>
      <c r="BL1910" s="7"/>
      <c r="BM1910" s="7"/>
      <c r="BN1910" s="7"/>
      <c r="BO1910" s="7"/>
      <c r="BP1910" s="7"/>
      <c r="BQ1910" s="7"/>
      <c r="BR1910" s="7"/>
      <c r="BS1910" s="7"/>
      <c r="BT1910" s="7"/>
      <c r="BU1910" s="7"/>
      <c r="BV1910" s="7"/>
      <c r="BW1910" s="7"/>
      <c r="BX1910" s="7"/>
      <c r="BY1910" s="7"/>
      <c r="BZ1910" s="7"/>
      <c r="CA1910" s="7"/>
      <c r="CB1910" s="7"/>
      <c r="CC1910" s="7"/>
      <c r="CD1910" s="7"/>
      <c r="CE1910" s="7"/>
      <c r="CF1910" s="7"/>
      <c r="CG1910" s="7"/>
      <c r="CH1910" s="7"/>
      <c r="CI1910" s="7"/>
      <c r="CJ1910" s="7"/>
      <c r="CK1910" s="7"/>
      <c r="CL1910" s="7"/>
      <c r="CM1910" s="7"/>
      <c r="CN1910" s="7"/>
      <c r="CO1910" s="7"/>
      <c r="CP1910" s="7"/>
      <c r="CQ1910" s="7"/>
      <c r="CR1910" s="7"/>
      <c r="CS1910" s="7"/>
      <c r="CT1910" s="7"/>
      <c r="CU1910" s="7"/>
      <c r="CV1910" s="7"/>
      <c r="CW1910" s="7"/>
      <c r="CX1910" s="7"/>
      <c r="CY1910" s="7"/>
      <c r="CZ1910" s="7"/>
      <c r="DA1910" s="7"/>
      <c r="DB1910" s="7"/>
    </row>
    <row r="1911" spans="22:106"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  <c r="AV1911" s="7"/>
      <c r="AW1911" s="7"/>
      <c r="AX1911" s="7"/>
      <c r="AY1911" s="7"/>
      <c r="AZ1911" s="7"/>
      <c r="BA1911" s="7"/>
      <c r="BB1911" s="7"/>
      <c r="BC1911" s="7"/>
      <c r="BD1911" s="7"/>
      <c r="BE1911" s="7"/>
      <c r="BF1911" s="7"/>
      <c r="BG1911" s="7"/>
      <c r="BH1911" s="7"/>
      <c r="BI1911" s="7"/>
      <c r="BJ1911" s="7"/>
      <c r="BK1911" s="7"/>
      <c r="BL1911" s="7"/>
      <c r="BM1911" s="7"/>
      <c r="BN1911" s="7"/>
      <c r="BO1911" s="7"/>
      <c r="BP1911" s="7"/>
      <c r="BQ1911" s="7"/>
      <c r="BR1911" s="7"/>
      <c r="BS1911" s="7"/>
      <c r="BT1911" s="7"/>
      <c r="BU1911" s="7"/>
      <c r="BV1911" s="7"/>
      <c r="BW1911" s="7"/>
      <c r="BX1911" s="7"/>
      <c r="BY1911" s="7"/>
      <c r="BZ1911" s="7"/>
      <c r="CA1911" s="7"/>
      <c r="CB1911" s="7"/>
      <c r="CC1911" s="7"/>
      <c r="CD1911" s="7"/>
      <c r="CE1911" s="7"/>
      <c r="CF1911" s="7"/>
      <c r="CG1911" s="7"/>
      <c r="CH1911" s="7"/>
      <c r="CI1911" s="7"/>
      <c r="CJ1911" s="7"/>
      <c r="CK1911" s="7"/>
      <c r="CL1911" s="7"/>
      <c r="CM1911" s="7"/>
      <c r="CN1911" s="7"/>
      <c r="CO1911" s="7"/>
      <c r="CP1911" s="7"/>
      <c r="CQ1911" s="7"/>
      <c r="CR1911" s="7"/>
      <c r="CS1911" s="7"/>
      <c r="CT1911" s="7"/>
      <c r="CU1911" s="7"/>
      <c r="CV1911" s="7"/>
      <c r="CW1911" s="7"/>
      <c r="CX1911" s="7"/>
      <c r="CY1911" s="7"/>
      <c r="CZ1911" s="7"/>
      <c r="DA1911" s="7"/>
      <c r="DB1911" s="7"/>
    </row>
    <row r="1912" spans="22:106"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  <c r="AV1912" s="7"/>
      <c r="AW1912" s="7"/>
      <c r="AX1912" s="7"/>
      <c r="AY1912" s="7"/>
      <c r="AZ1912" s="7"/>
      <c r="BA1912" s="7"/>
      <c r="BB1912" s="7"/>
      <c r="BC1912" s="7"/>
      <c r="BD1912" s="7"/>
      <c r="BE1912" s="7"/>
      <c r="BF1912" s="7"/>
      <c r="BG1912" s="7"/>
      <c r="BH1912" s="7"/>
      <c r="BI1912" s="7"/>
      <c r="BJ1912" s="7"/>
      <c r="BK1912" s="7"/>
      <c r="BL1912" s="7"/>
      <c r="BM1912" s="7"/>
      <c r="BN1912" s="7"/>
      <c r="BO1912" s="7"/>
      <c r="BP1912" s="7"/>
      <c r="BQ1912" s="7"/>
      <c r="BR1912" s="7"/>
      <c r="BS1912" s="7"/>
      <c r="BT1912" s="7"/>
      <c r="BU1912" s="7"/>
      <c r="BV1912" s="7"/>
      <c r="BW1912" s="7"/>
      <c r="BX1912" s="7"/>
      <c r="BY1912" s="7"/>
      <c r="BZ1912" s="7"/>
      <c r="CA1912" s="7"/>
      <c r="CB1912" s="7"/>
      <c r="CC1912" s="7"/>
      <c r="CD1912" s="7"/>
      <c r="CE1912" s="7"/>
      <c r="CF1912" s="7"/>
      <c r="CG1912" s="7"/>
      <c r="CH1912" s="7"/>
      <c r="CI1912" s="7"/>
      <c r="CJ1912" s="7"/>
      <c r="CK1912" s="7"/>
      <c r="CL1912" s="7"/>
      <c r="CM1912" s="7"/>
      <c r="CN1912" s="7"/>
      <c r="CO1912" s="7"/>
      <c r="CP1912" s="7"/>
      <c r="CQ1912" s="7"/>
      <c r="CR1912" s="7"/>
      <c r="CS1912" s="7"/>
      <c r="CT1912" s="7"/>
      <c r="CU1912" s="7"/>
      <c r="CV1912" s="7"/>
      <c r="CW1912" s="7"/>
      <c r="CX1912" s="7"/>
      <c r="CY1912" s="7"/>
      <c r="CZ1912" s="7"/>
      <c r="DA1912" s="7"/>
      <c r="DB1912" s="7"/>
    </row>
    <row r="1913" spans="22:106"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  <c r="AV1913" s="7"/>
      <c r="AW1913" s="7"/>
      <c r="AX1913" s="7"/>
      <c r="AY1913" s="7"/>
      <c r="AZ1913" s="7"/>
      <c r="BA1913" s="7"/>
      <c r="BB1913" s="7"/>
      <c r="BC1913" s="7"/>
      <c r="BD1913" s="7"/>
      <c r="BE1913" s="7"/>
      <c r="BF1913" s="7"/>
      <c r="BG1913" s="7"/>
      <c r="BH1913" s="7"/>
      <c r="BI1913" s="7"/>
      <c r="BJ1913" s="7"/>
      <c r="BK1913" s="7"/>
      <c r="BL1913" s="7"/>
      <c r="BM1913" s="7"/>
      <c r="BN1913" s="7"/>
      <c r="BO1913" s="7"/>
      <c r="BP1913" s="7"/>
      <c r="BQ1913" s="7"/>
      <c r="BR1913" s="7"/>
      <c r="BS1913" s="7"/>
      <c r="BT1913" s="7"/>
      <c r="BU1913" s="7"/>
      <c r="BV1913" s="7"/>
      <c r="BW1913" s="7"/>
      <c r="BX1913" s="7"/>
      <c r="BY1913" s="7"/>
      <c r="BZ1913" s="7"/>
      <c r="CA1913" s="7"/>
      <c r="CB1913" s="7"/>
      <c r="CC1913" s="7"/>
      <c r="CD1913" s="7"/>
      <c r="CE1913" s="7"/>
      <c r="CF1913" s="7"/>
      <c r="CG1913" s="7"/>
      <c r="CH1913" s="7"/>
      <c r="CI1913" s="7"/>
      <c r="CJ1913" s="7"/>
      <c r="CK1913" s="7"/>
      <c r="CL1913" s="7"/>
      <c r="CM1913" s="7"/>
      <c r="CN1913" s="7"/>
      <c r="CO1913" s="7"/>
      <c r="CP1913" s="7"/>
      <c r="CQ1913" s="7"/>
      <c r="CR1913" s="7"/>
      <c r="CS1913" s="7"/>
      <c r="CT1913" s="7"/>
      <c r="CU1913" s="7"/>
      <c r="CV1913" s="7"/>
      <c r="CW1913" s="7"/>
      <c r="CX1913" s="7"/>
      <c r="CY1913" s="7"/>
      <c r="CZ1913" s="7"/>
      <c r="DA1913" s="7"/>
      <c r="DB1913" s="7"/>
    </row>
    <row r="1914" spans="22:106"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  <c r="AW1914" s="7"/>
      <c r="AX1914" s="7"/>
      <c r="AY1914" s="7"/>
      <c r="AZ1914" s="7"/>
      <c r="BA1914" s="7"/>
      <c r="BB1914" s="7"/>
      <c r="BC1914" s="7"/>
      <c r="BD1914" s="7"/>
      <c r="BE1914" s="7"/>
      <c r="BF1914" s="7"/>
      <c r="BG1914" s="7"/>
      <c r="BH1914" s="7"/>
      <c r="BI1914" s="7"/>
      <c r="BJ1914" s="7"/>
      <c r="BK1914" s="7"/>
      <c r="BL1914" s="7"/>
      <c r="BM1914" s="7"/>
      <c r="BN1914" s="7"/>
      <c r="BO1914" s="7"/>
      <c r="BP1914" s="7"/>
      <c r="BQ1914" s="7"/>
      <c r="BR1914" s="7"/>
      <c r="BS1914" s="7"/>
      <c r="BT1914" s="7"/>
      <c r="BU1914" s="7"/>
      <c r="BV1914" s="7"/>
      <c r="BW1914" s="7"/>
      <c r="BX1914" s="7"/>
      <c r="BY1914" s="7"/>
      <c r="BZ1914" s="7"/>
      <c r="CA1914" s="7"/>
      <c r="CB1914" s="7"/>
      <c r="CC1914" s="7"/>
      <c r="CD1914" s="7"/>
      <c r="CE1914" s="7"/>
      <c r="CF1914" s="7"/>
      <c r="CG1914" s="7"/>
      <c r="CH1914" s="7"/>
      <c r="CI1914" s="7"/>
      <c r="CJ1914" s="7"/>
      <c r="CK1914" s="7"/>
      <c r="CL1914" s="7"/>
      <c r="CM1914" s="7"/>
      <c r="CN1914" s="7"/>
      <c r="CO1914" s="7"/>
      <c r="CP1914" s="7"/>
      <c r="CQ1914" s="7"/>
      <c r="CR1914" s="7"/>
      <c r="CS1914" s="7"/>
      <c r="CT1914" s="7"/>
      <c r="CU1914" s="7"/>
      <c r="CV1914" s="7"/>
      <c r="CW1914" s="7"/>
      <c r="CX1914" s="7"/>
      <c r="CY1914" s="7"/>
      <c r="CZ1914" s="7"/>
      <c r="DA1914" s="7"/>
      <c r="DB1914" s="7"/>
    </row>
    <row r="1915" spans="22:106"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  <c r="AW1915" s="7"/>
      <c r="AX1915" s="7"/>
      <c r="AY1915" s="7"/>
      <c r="AZ1915" s="7"/>
      <c r="BA1915" s="7"/>
      <c r="BB1915" s="7"/>
      <c r="BC1915" s="7"/>
      <c r="BD1915" s="7"/>
      <c r="BE1915" s="7"/>
      <c r="BF1915" s="7"/>
      <c r="BG1915" s="7"/>
      <c r="BH1915" s="7"/>
      <c r="BI1915" s="7"/>
      <c r="BJ1915" s="7"/>
      <c r="BK1915" s="7"/>
      <c r="BL1915" s="7"/>
      <c r="BM1915" s="7"/>
      <c r="BN1915" s="7"/>
      <c r="BO1915" s="7"/>
      <c r="BP1915" s="7"/>
      <c r="BQ1915" s="7"/>
      <c r="BR1915" s="7"/>
      <c r="BS1915" s="7"/>
      <c r="BT1915" s="7"/>
      <c r="BU1915" s="7"/>
      <c r="BV1915" s="7"/>
      <c r="BW1915" s="7"/>
      <c r="BX1915" s="7"/>
      <c r="BY1915" s="7"/>
      <c r="BZ1915" s="7"/>
      <c r="CA1915" s="7"/>
      <c r="CB1915" s="7"/>
      <c r="CC1915" s="7"/>
      <c r="CD1915" s="7"/>
      <c r="CE1915" s="7"/>
      <c r="CF1915" s="7"/>
      <c r="CG1915" s="7"/>
      <c r="CH1915" s="7"/>
      <c r="CI1915" s="7"/>
      <c r="CJ1915" s="7"/>
      <c r="CK1915" s="7"/>
      <c r="CL1915" s="7"/>
      <c r="CM1915" s="7"/>
      <c r="CN1915" s="7"/>
      <c r="CO1915" s="7"/>
      <c r="CP1915" s="7"/>
      <c r="CQ1915" s="7"/>
      <c r="CR1915" s="7"/>
      <c r="CS1915" s="7"/>
      <c r="CT1915" s="7"/>
      <c r="CU1915" s="7"/>
      <c r="CV1915" s="7"/>
      <c r="CW1915" s="7"/>
      <c r="CX1915" s="7"/>
      <c r="CY1915" s="7"/>
      <c r="CZ1915" s="7"/>
      <c r="DA1915" s="7"/>
      <c r="DB1915" s="7"/>
    </row>
    <row r="1916" spans="22:106"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  <c r="AV1916" s="7"/>
      <c r="AW1916" s="7"/>
      <c r="AX1916" s="7"/>
      <c r="AY1916" s="7"/>
      <c r="AZ1916" s="7"/>
      <c r="BA1916" s="7"/>
      <c r="BB1916" s="7"/>
      <c r="BC1916" s="7"/>
      <c r="BD1916" s="7"/>
      <c r="BE1916" s="7"/>
      <c r="BF1916" s="7"/>
      <c r="BG1916" s="7"/>
      <c r="BH1916" s="7"/>
      <c r="BI1916" s="7"/>
      <c r="BJ1916" s="7"/>
      <c r="BK1916" s="7"/>
      <c r="BL1916" s="7"/>
      <c r="BM1916" s="7"/>
      <c r="BN1916" s="7"/>
      <c r="BO1916" s="7"/>
      <c r="BP1916" s="7"/>
      <c r="BQ1916" s="7"/>
      <c r="BR1916" s="7"/>
      <c r="BS1916" s="7"/>
      <c r="BT1916" s="7"/>
      <c r="BU1916" s="7"/>
      <c r="BV1916" s="7"/>
      <c r="BW1916" s="7"/>
      <c r="BX1916" s="7"/>
      <c r="BY1916" s="7"/>
      <c r="BZ1916" s="7"/>
      <c r="CA1916" s="7"/>
      <c r="CB1916" s="7"/>
      <c r="CC1916" s="7"/>
      <c r="CD1916" s="7"/>
      <c r="CE1916" s="7"/>
      <c r="CF1916" s="7"/>
      <c r="CG1916" s="7"/>
      <c r="CH1916" s="7"/>
      <c r="CI1916" s="7"/>
      <c r="CJ1916" s="7"/>
      <c r="CK1916" s="7"/>
      <c r="CL1916" s="7"/>
      <c r="CM1916" s="7"/>
      <c r="CN1916" s="7"/>
      <c r="CO1916" s="7"/>
      <c r="CP1916" s="7"/>
      <c r="CQ1916" s="7"/>
      <c r="CR1916" s="7"/>
      <c r="CS1916" s="7"/>
      <c r="CT1916" s="7"/>
      <c r="CU1916" s="7"/>
      <c r="CV1916" s="7"/>
      <c r="CW1916" s="7"/>
      <c r="CX1916" s="7"/>
      <c r="CY1916" s="7"/>
      <c r="CZ1916" s="7"/>
      <c r="DA1916" s="7"/>
      <c r="DB1916" s="7"/>
    </row>
    <row r="1917" spans="22:106"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  <c r="AV1917" s="7"/>
      <c r="AW1917" s="7"/>
      <c r="AX1917" s="7"/>
      <c r="AY1917" s="7"/>
      <c r="AZ1917" s="7"/>
      <c r="BA1917" s="7"/>
      <c r="BB1917" s="7"/>
      <c r="BC1917" s="7"/>
      <c r="BD1917" s="7"/>
      <c r="BE1917" s="7"/>
      <c r="BF1917" s="7"/>
      <c r="BG1917" s="7"/>
      <c r="BH1917" s="7"/>
      <c r="BI1917" s="7"/>
      <c r="BJ1917" s="7"/>
      <c r="BK1917" s="7"/>
      <c r="BL1917" s="7"/>
      <c r="BM1917" s="7"/>
      <c r="BN1917" s="7"/>
      <c r="BO1917" s="7"/>
      <c r="BP1917" s="7"/>
      <c r="BQ1917" s="7"/>
      <c r="BR1917" s="7"/>
      <c r="BS1917" s="7"/>
      <c r="BT1917" s="7"/>
      <c r="BU1917" s="7"/>
      <c r="BV1917" s="7"/>
      <c r="BW1917" s="7"/>
      <c r="BX1917" s="7"/>
      <c r="BY1917" s="7"/>
      <c r="BZ1917" s="7"/>
      <c r="CA1917" s="7"/>
      <c r="CB1917" s="7"/>
      <c r="CC1917" s="7"/>
      <c r="CD1917" s="7"/>
      <c r="CE1917" s="7"/>
      <c r="CF1917" s="7"/>
      <c r="CG1917" s="7"/>
      <c r="CH1917" s="7"/>
      <c r="CI1917" s="7"/>
      <c r="CJ1917" s="7"/>
      <c r="CK1917" s="7"/>
      <c r="CL1917" s="7"/>
      <c r="CM1917" s="7"/>
      <c r="CN1917" s="7"/>
      <c r="CO1917" s="7"/>
      <c r="CP1917" s="7"/>
      <c r="CQ1917" s="7"/>
      <c r="CR1917" s="7"/>
      <c r="CS1917" s="7"/>
      <c r="CT1917" s="7"/>
      <c r="CU1917" s="7"/>
      <c r="CV1917" s="7"/>
      <c r="CW1917" s="7"/>
      <c r="CX1917" s="7"/>
      <c r="CY1917" s="7"/>
      <c r="CZ1917" s="7"/>
      <c r="DA1917" s="7"/>
      <c r="DB1917" s="7"/>
    </row>
    <row r="1918" spans="22:106"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  <c r="AV1918" s="7"/>
      <c r="AW1918" s="7"/>
      <c r="AX1918" s="7"/>
      <c r="AY1918" s="7"/>
      <c r="AZ1918" s="7"/>
      <c r="BA1918" s="7"/>
      <c r="BB1918" s="7"/>
      <c r="BC1918" s="7"/>
      <c r="BD1918" s="7"/>
      <c r="BE1918" s="7"/>
      <c r="BF1918" s="7"/>
      <c r="BG1918" s="7"/>
      <c r="BH1918" s="7"/>
      <c r="BI1918" s="7"/>
      <c r="BJ1918" s="7"/>
      <c r="BK1918" s="7"/>
      <c r="BL1918" s="7"/>
      <c r="BM1918" s="7"/>
      <c r="BN1918" s="7"/>
      <c r="BO1918" s="7"/>
      <c r="BP1918" s="7"/>
      <c r="BQ1918" s="7"/>
      <c r="BR1918" s="7"/>
      <c r="BS1918" s="7"/>
      <c r="BT1918" s="7"/>
      <c r="BU1918" s="7"/>
      <c r="BV1918" s="7"/>
      <c r="BW1918" s="7"/>
      <c r="BX1918" s="7"/>
      <c r="BY1918" s="7"/>
      <c r="BZ1918" s="7"/>
      <c r="CA1918" s="7"/>
      <c r="CB1918" s="7"/>
      <c r="CC1918" s="7"/>
      <c r="CD1918" s="7"/>
      <c r="CE1918" s="7"/>
      <c r="CF1918" s="7"/>
      <c r="CG1918" s="7"/>
      <c r="CH1918" s="7"/>
      <c r="CI1918" s="7"/>
      <c r="CJ1918" s="7"/>
      <c r="CK1918" s="7"/>
      <c r="CL1918" s="7"/>
      <c r="CM1918" s="7"/>
      <c r="CN1918" s="7"/>
      <c r="CO1918" s="7"/>
      <c r="CP1918" s="7"/>
      <c r="CQ1918" s="7"/>
      <c r="CR1918" s="7"/>
      <c r="CS1918" s="7"/>
      <c r="CT1918" s="7"/>
      <c r="CU1918" s="7"/>
      <c r="CV1918" s="7"/>
      <c r="CW1918" s="7"/>
      <c r="CX1918" s="7"/>
      <c r="CY1918" s="7"/>
      <c r="CZ1918" s="7"/>
      <c r="DA1918" s="7"/>
      <c r="DB1918" s="7"/>
    </row>
    <row r="1919" spans="22:106"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  <c r="AV1919" s="7"/>
      <c r="AW1919" s="7"/>
      <c r="AX1919" s="7"/>
      <c r="AY1919" s="7"/>
      <c r="AZ1919" s="7"/>
      <c r="BA1919" s="7"/>
      <c r="BB1919" s="7"/>
      <c r="BC1919" s="7"/>
      <c r="BD1919" s="7"/>
      <c r="BE1919" s="7"/>
      <c r="BF1919" s="7"/>
      <c r="BG1919" s="7"/>
      <c r="BH1919" s="7"/>
      <c r="BI1919" s="7"/>
      <c r="BJ1919" s="7"/>
      <c r="BK1919" s="7"/>
      <c r="BL1919" s="7"/>
      <c r="BM1919" s="7"/>
      <c r="BN1919" s="7"/>
      <c r="BO1919" s="7"/>
      <c r="BP1919" s="7"/>
      <c r="BQ1919" s="7"/>
      <c r="BR1919" s="7"/>
      <c r="BS1919" s="7"/>
      <c r="BT1919" s="7"/>
      <c r="BU1919" s="7"/>
      <c r="BV1919" s="7"/>
      <c r="BW1919" s="7"/>
      <c r="BX1919" s="7"/>
      <c r="BY1919" s="7"/>
      <c r="BZ1919" s="7"/>
      <c r="CA1919" s="7"/>
      <c r="CB1919" s="7"/>
      <c r="CC1919" s="7"/>
      <c r="CD1919" s="7"/>
      <c r="CE1919" s="7"/>
      <c r="CF1919" s="7"/>
      <c r="CG1919" s="7"/>
      <c r="CH1919" s="7"/>
      <c r="CI1919" s="7"/>
      <c r="CJ1919" s="7"/>
      <c r="CK1919" s="7"/>
      <c r="CL1919" s="7"/>
      <c r="CM1919" s="7"/>
      <c r="CN1919" s="7"/>
      <c r="CO1919" s="7"/>
      <c r="CP1919" s="7"/>
      <c r="CQ1919" s="7"/>
      <c r="CR1919" s="7"/>
      <c r="CS1919" s="7"/>
      <c r="CT1919" s="7"/>
      <c r="CU1919" s="7"/>
      <c r="CV1919" s="7"/>
      <c r="CW1919" s="7"/>
      <c r="CX1919" s="7"/>
      <c r="CY1919" s="7"/>
      <c r="CZ1919" s="7"/>
      <c r="DA1919" s="7"/>
      <c r="DB1919" s="7"/>
    </row>
    <row r="1920" spans="22:106"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  <c r="AV1920" s="7"/>
      <c r="AW1920" s="7"/>
      <c r="AX1920" s="7"/>
      <c r="AY1920" s="7"/>
      <c r="AZ1920" s="7"/>
      <c r="BA1920" s="7"/>
      <c r="BB1920" s="7"/>
      <c r="BC1920" s="7"/>
      <c r="BD1920" s="7"/>
      <c r="BE1920" s="7"/>
      <c r="BF1920" s="7"/>
      <c r="BG1920" s="7"/>
      <c r="BH1920" s="7"/>
      <c r="BI1920" s="7"/>
      <c r="BJ1920" s="7"/>
      <c r="BK1920" s="7"/>
      <c r="BL1920" s="7"/>
      <c r="BM1920" s="7"/>
      <c r="BN1920" s="7"/>
      <c r="BO1920" s="7"/>
      <c r="BP1920" s="7"/>
      <c r="BQ1920" s="7"/>
      <c r="BR1920" s="7"/>
      <c r="BS1920" s="7"/>
      <c r="BT1920" s="7"/>
      <c r="BU1920" s="7"/>
      <c r="BV1920" s="7"/>
      <c r="BW1920" s="7"/>
      <c r="BX1920" s="7"/>
      <c r="BY1920" s="7"/>
      <c r="BZ1920" s="7"/>
      <c r="CA1920" s="7"/>
      <c r="CB1920" s="7"/>
      <c r="CC1920" s="7"/>
      <c r="CD1920" s="7"/>
      <c r="CE1920" s="7"/>
      <c r="CF1920" s="7"/>
      <c r="CG1920" s="7"/>
      <c r="CH1920" s="7"/>
      <c r="CI1920" s="7"/>
      <c r="CJ1920" s="7"/>
      <c r="CK1920" s="7"/>
      <c r="CL1920" s="7"/>
      <c r="CM1920" s="7"/>
      <c r="CN1920" s="7"/>
      <c r="CO1920" s="7"/>
      <c r="CP1920" s="7"/>
      <c r="CQ1920" s="7"/>
      <c r="CR1920" s="7"/>
      <c r="CS1920" s="7"/>
      <c r="CT1920" s="7"/>
      <c r="CU1920" s="7"/>
      <c r="CV1920" s="7"/>
      <c r="CW1920" s="7"/>
      <c r="CX1920" s="7"/>
      <c r="CY1920" s="7"/>
      <c r="CZ1920" s="7"/>
      <c r="DA1920" s="7"/>
      <c r="DB1920" s="7"/>
    </row>
    <row r="1921" spans="22:106"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  <c r="AW1921" s="7"/>
      <c r="AX1921" s="7"/>
      <c r="AY1921" s="7"/>
      <c r="AZ1921" s="7"/>
      <c r="BA1921" s="7"/>
      <c r="BB1921" s="7"/>
      <c r="BC1921" s="7"/>
      <c r="BD1921" s="7"/>
      <c r="BE1921" s="7"/>
      <c r="BF1921" s="7"/>
      <c r="BG1921" s="7"/>
      <c r="BH1921" s="7"/>
      <c r="BI1921" s="7"/>
      <c r="BJ1921" s="7"/>
      <c r="BK1921" s="7"/>
      <c r="BL1921" s="7"/>
      <c r="BM1921" s="7"/>
      <c r="BN1921" s="7"/>
      <c r="BO1921" s="7"/>
      <c r="BP1921" s="7"/>
      <c r="BQ1921" s="7"/>
      <c r="BR1921" s="7"/>
      <c r="BS1921" s="7"/>
      <c r="BT1921" s="7"/>
      <c r="BU1921" s="7"/>
      <c r="BV1921" s="7"/>
      <c r="BW1921" s="7"/>
      <c r="BX1921" s="7"/>
      <c r="BY1921" s="7"/>
      <c r="BZ1921" s="7"/>
      <c r="CA1921" s="7"/>
      <c r="CB1921" s="7"/>
      <c r="CC1921" s="7"/>
      <c r="CD1921" s="7"/>
      <c r="CE1921" s="7"/>
      <c r="CF1921" s="7"/>
      <c r="CG1921" s="7"/>
      <c r="CH1921" s="7"/>
      <c r="CI1921" s="7"/>
      <c r="CJ1921" s="7"/>
      <c r="CK1921" s="7"/>
      <c r="CL1921" s="7"/>
      <c r="CM1921" s="7"/>
      <c r="CN1921" s="7"/>
      <c r="CO1921" s="7"/>
      <c r="CP1921" s="7"/>
      <c r="CQ1921" s="7"/>
      <c r="CR1921" s="7"/>
      <c r="CS1921" s="7"/>
      <c r="CT1921" s="7"/>
      <c r="CU1921" s="7"/>
      <c r="CV1921" s="7"/>
      <c r="CW1921" s="7"/>
      <c r="CX1921" s="7"/>
      <c r="CY1921" s="7"/>
      <c r="CZ1921" s="7"/>
      <c r="DA1921" s="7"/>
      <c r="DB1921" s="7"/>
    </row>
    <row r="1922" spans="22:106"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  <c r="AV1922" s="7"/>
      <c r="AW1922" s="7"/>
      <c r="AX1922" s="7"/>
      <c r="AY1922" s="7"/>
      <c r="AZ1922" s="7"/>
      <c r="BA1922" s="7"/>
      <c r="BB1922" s="7"/>
      <c r="BC1922" s="7"/>
      <c r="BD1922" s="7"/>
      <c r="BE1922" s="7"/>
      <c r="BF1922" s="7"/>
      <c r="BG1922" s="7"/>
      <c r="BH1922" s="7"/>
      <c r="BI1922" s="7"/>
      <c r="BJ1922" s="7"/>
      <c r="BK1922" s="7"/>
      <c r="BL1922" s="7"/>
      <c r="BM1922" s="7"/>
      <c r="BN1922" s="7"/>
      <c r="BO1922" s="7"/>
      <c r="BP1922" s="7"/>
      <c r="BQ1922" s="7"/>
      <c r="BR1922" s="7"/>
      <c r="BS1922" s="7"/>
      <c r="BT1922" s="7"/>
      <c r="BU1922" s="7"/>
      <c r="BV1922" s="7"/>
      <c r="BW1922" s="7"/>
      <c r="BX1922" s="7"/>
      <c r="BY1922" s="7"/>
      <c r="BZ1922" s="7"/>
      <c r="CA1922" s="7"/>
      <c r="CB1922" s="7"/>
      <c r="CC1922" s="7"/>
      <c r="CD1922" s="7"/>
      <c r="CE1922" s="7"/>
      <c r="CF1922" s="7"/>
      <c r="CG1922" s="7"/>
      <c r="CH1922" s="7"/>
      <c r="CI1922" s="7"/>
      <c r="CJ1922" s="7"/>
      <c r="CK1922" s="7"/>
      <c r="CL1922" s="7"/>
      <c r="CM1922" s="7"/>
      <c r="CN1922" s="7"/>
      <c r="CO1922" s="7"/>
      <c r="CP1922" s="7"/>
      <c r="CQ1922" s="7"/>
      <c r="CR1922" s="7"/>
      <c r="CS1922" s="7"/>
      <c r="CT1922" s="7"/>
      <c r="CU1922" s="7"/>
      <c r="CV1922" s="7"/>
      <c r="CW1922" s="7"/>
      <c r="CX1922" s="7"/>
      <c r="CY1922" s="7"/>
      <c r="CZ1922" s="7"/>
      <c r="DA1922" s="7"/>
      <c r="DB1922" s="7"/>
    </row>
    <row r="1923" spans="22:106"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  <c r="AW1923" s="7"/>
      <c r="AX1923" s="7"/>
      <c r="AY1923" s="7"/>
      <c r="AZ1923" s="7"/>
      <c r="BA1923" s="7"/>
      <c r="BB1923" s="7"/>
      <c r="BC1923" s="7"/>
      <c r="BD1923" s="7"/>
      <c r="BE1923" s="7"/>
      <c r="BF1923" s="7"/>
      <c r="BG1923" s="7"/>
      <c r="BH1923" s="7"/>
      <c r="BI1923" s="7"/>
      <c r="BJ1923" s="7"/>
      <c r="BK1923" s="7"/>
      <c r="BL1923" s="7"/>
      <c r="BM1923" s="7"/>
      <c r="BN1923" s="7"/>
      <c r="BO1923" s="7"/>
      <c r="BP1923" s="7"/>
      <c r="BQ1923" s="7"/>
      <c r="BR1923" s="7"/>
      <c r="BS1923" s="7"/>
      <c r="BT1923" s="7"/>
      <c r="BU1923" s="7"/>
      <c r="BV1923" s="7"/>
      <c r="BW1923" s="7"/>
      <c r="BX1923" s="7"/>
      <c r="BY1923" s="7"/>
      <c r="BZ1923" s="7"/>
      <c r="CA1923" s="7"/>
      <c r="CB1923" s="7"/>
      <c r="CC1923" s="7"/>
      <c r="CD1923" s="7"/>
      <c r="CE1923" s="7"/>
      <c r="CF1923" s="7"/>
      <c r="CG1923" s="7"/>
      <c r="CH1923" s="7"/>
      <c r="CI1923" s="7"/>
      <c r="CJ1923" s="7"/>
      <c r="CK1923" s="7"/>
      <c r="CL1923" s="7"/>
      <c r="CM1923" s="7"/>
      <c r="CN1923" s="7"/>
      <c r="CO1923" s="7"/>
      <c r="CP1923" s="7"/>
      <c r="CQ1923" s="7"/>
      <c r="CR1923" s="7"/>
      <c r="CS1923" s="7"/>
      <c r="CT1923" s="7"/>
      <c r="CU1923" s="7"/>
      <c r="CV1923" s="7"/>
      <c r="CW1923" s="7"/>
      <c r="CX1923" s="7"/>
      <c r="CY1923" s="7"/>
      <c r="CZ1923" s="7"/>
      <c r="DA1923" s="7"/>
      <c r="DB1923" s="7"/>
    </row>
    <row r="1924" spans="22:106"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  <c r="AW1924" s="7"/>
      <c r="AX1924" s="7"/>
      <c r="AY1924" s="7"/>
      <c r="AZ1924" s="7"/>
      <c r="BA1924" s="7"/>
      <c r="BB1924" s="7"/>
      <c r="BC1924" s="7"/>
      <c r="BD1924" s="7"/>
      <c r="BE1924" s="7"/>
      <c r="BF1924" s="7"/>
      <c r="BG1924" s="7"/>
      <c r="BH1924" s="7"/>
      <c r="BI1924" s="7"/>
      <c r="BJ1924" s="7"/>
      <c r="BK1924" s="7"/>
      <c r="BL1924" s="7"/>
      <c r="BM1924" s="7"/>
      <c r="BN1924" s="7"/>
      <c r="BO1924" s="7"/>
      <c r="BP1924" s="7"/>
      <c r="BQ1924" s="7"/>
      <c r="BR1924" s="7"/>
      <c r="BS1924" s="7"/>
      <c r="BT1924" s="7"/>
      <c r="BU1924" s="7"/>
      <c r="BV1924" s="7"/>
      <c r="BW1924" s="7"/>
      <c r="BX1924" s="7"/>
      <c r="BY1924" s="7"/>
      <c r="BZ1924" s="7"/>
      <c r="CA1924" s="7"/>
      <c r="CB1924" s="7"/>
      <c r="CC1924" s="7"/>
      <c r="CD1924" s="7"/>
      <c r="CE1924" s="7"/>
      <c r="CF1924" s="7"/>
      <c r="CG1924" s="7"/>
      <c r="CH1924" s="7"/>
      <c r="CI1924" s="7"/>
      <c r="CJ1924" s="7"/>
      <c r="CK1924" s="7"/>
      <c r="CL1924" s="7"/>
      <c r="CM1924" s="7"/>
      <c r="CN1924" s="7"/>
      <c r="CO1924" s="7"/>
      <c r="CP1924" s="7"/>
      <c r="CQ1924" s="7"/>
      <c r="CR1924" s="7"/>
      <c r="CS1924" s="7"/>
      <c r="CT1924" s="7"/>
      <c r="CU1924" s="7"/>
      <c r="CV1924" s="7"/>
      <c r="CW1924" s="7"/>
      <c r="CX1924" s="7"/>
      <c r="CY1924" s="7"/>
      <c r="CZ1924" s="7"/>
      <c r="DA1924" s="7"/>
      <c r="DB1924" s="7"/>
    </row>
    <row r="1925" spans="22:106"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  <c r="AW1925" s="7"/>
      <c r="AX1925" s="7"/>
      <c r="AY1925" s="7"/>
      <c r="AZ1925" s="7"/>
      <c r="BA1925" s="7"/>
      <c r="BB1925" s="7"/>
      <c r="BC1925" s="7"/>
      <c r="BD1925" s="7"/>
      <c r="BE1925" s="7"/>
      <c r="BF1925" s="7"/>
      <c r="BG1925" s="7"/>
      <c r="BH1925" s="7"/>
      <c r="BI1925" s="7"/>
      <c r="BJ1925" s="7"/>
      <c r="BK1925" s="7"/>
      <c r="BL1925" s="7"/>
      <c r="BM1925" s="7"/>
      <c r="BN1925" s="7"/>
      <c r="BO1925" s="7"/>
      <c r="BP1925" s="7"/>
      <c r="BQ1925" s="7"/>
      <c r="BR1925" s="7"/>
      <c r="BS1925" s="7"/>
      <c r="BT1925" s="7"/>
      <c r="BU1925" s="7"/>
      <c r="BV1925" s="7"/>
      <c r="BW1925" s="7"/>
      <c r="BX1925" s="7"/>
      <c r="BY1925" s="7"/>
      <c r="BZ1925" s="7"/>
      <c r="CA1925" s="7"/>
      <c r="CB1925" s="7"/>
      <c r="CC1925" s="7"/>
      <c r="CD1925" s="7"/>
      <c r="CE1925" s="7"/>
      <c r="CF1925" s="7"/>
      <c r="CG1925" s="7"/>
      <c r="CH1925" s="7"/>
      <c r="CI1925" s="7"/>
      <c r="CJ1925" s="7"/>
      <c r="CK1925" s="7"/>
      <c r="CL1925" s="7"/>
      <c r="CM1925" s="7"/>
      <c r="CN1925" s="7"/>
      <c r="CO1925" s="7"/>
      <c r="CP1925" s="7"/>
      <c r="CQ1925" s="7"/>
      <c r="CR1925" s="7"/>
      <c r="CS1925" s="7"/>
      <c r="CT1925" s="7"/>
      <c r="CU1925" s="7"/>
      <c r="CV1925" s="7"/>
      <c r="CW1925" s="7"/>
      <c r="CX1925" s="7"/>
      <c r="CY1925" s="7"/>
      <c r="CZ1925" s="7"/>
      <c r="DA1925" s="7"/>
      <c r="DB1925" s="7"/>
    </row>
    <row r="1926" spans="22:106"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  <c r="AV1926" s="7"/>
      <c r="AW1926" s="7"/>
      <c r="AX1926" s="7"/>
      <c r="AY1926" s="7"/>
      <c r="AZ1926" s="7"/>
      <c r="BA1926" s="7"/>
      <c r="BB1926" s="7"/>
      <c r="BC1926" s="7"/>
      <c r="BD1926" s="7"/>
      <c r="BE1926" s="7"/>
      <c r="BF1926" s="7"/>
      <c r="BG1926" s="7"/>
      <c r="BH1926" s="7"/>
      <c r="BI1926" s="7"/>
      <c r="BJ1926" s="7"/>
      <c r="BK1926" s="7"/>
      <c r="BL1926" s="7"/>
      <c r="BM1926" s="7"/>
      <c r="BN1926" s="7"/>
      <c r="BO1926" s="7"/>
      <c r="BP1926" s="7"/>
      <c r="BQ1926" s="7"/>
      <c r="BR1926" s="7"/>
      <c r="BS1926" s="7"/>
      <c r="BT1926" s="7"/>
      <c r="BU1926" s="7"/>
      <c r="BV1926" s="7"/>
      <c r="BW1926" s="7"/>
      <c r="BX1926" s="7"/>
      <c r="BY1926" s="7"/>
      <c r="BZ1926" s="7"/>
      <c r="CA1926" s="7"/>
      <c r="CB1926" s="7"/>
      <c r="CC1926" s="7"/>
      <c r="CD1926" s="7"/>
      <c r="CE1926" s="7"/>
      <c r="CF1926" s="7"/>
      <c r="CG1926" s="7"/>
      <c r="CH1926" s="7"/>
      <c r="CI1926" s="7"/>
      <c r="CJ1926" s="7"/>
      <c r="CK1926" s="7"/>
      <c r="CL1926" s="7"/>
      <c r="CM1926" s="7"/>
      <c r="CN1926" s="7"/>
      <c r="CO1926" s="7"/>
      <c r="CP1926" s="7"/>
      <c r="CQ1926" s="7"/>
      <c r="CR1926" s="7"/>
      <c r="CS1926" s="7"/>
      <c r="CT1926" s="7"/>
      <c r="CU1926" s="7"/>
      <c r="CV1926" s="7"/>
      <c r="CW1926" s="7"/>
      <c r="CX1926" s="7"/>
      <c r="CY1926" s="7"/>
      <c r="CZ1926" s="7"/>
      <c r="DA1926" s="7"/>
      <c r="DB1926" s="7"/>
    </row>
    <row r="1927" spans="22:106"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  <c r="AV1927" s="7"/>
      <c r="AW1927" s="7"/>
      <c r="AX1927" s="7"/>
      <c r="AY1927" s="7"/>
      <c r="AZ1927" s="7"/>
      <c r="BA1927" s="7"/>
      <c r="BB1927" s="7"/>
      <c r="BC1927" s="7"/>
      <c r="BD1927" s="7"/>
      <c r="BE1927" s="7"/>
      <c r="BF1927" s="7"/>
      <c r="BG1927" s="7"/>
      <c r="BH1927" s="7"/>
      <c r="BI1927" s="7"/>
      <c r="BJ1927" s="7"/>
      <c r="BK1927" s="7"/>
      <c r="BL1927" s="7"/>
      <c r="BM1927" s="7"/>
      <c r="BN1927" s="7"/>
      <c r="BO1927" s="7"/>
      <c r="BP1927" s="7"/>
      <c r="BQ1927" s="7"/>
      <c r="BR1927" s="7"/>
      <c r="BS1927" s="7"/>
      <c r="BT1927" s="7"/>
      <c r="BU1927" s="7"/>
      <c r="BV1927" s="7"/>
      <c r="BW1927" s="7"/>
      <c r="BX1927" s="7"/>
      <c r="BY1927" s="7"/>
      <c r="BZ1927" s="7"/>
      <c r="CA1927" s="7"/>
      <c r="CB1927" s="7"/>
      <c r="CC1927" s="7"/>
      <c r="CD1927" s="7"/>
      <c r="CE1927" s="7"/>
      <c r="CF1927" s="7"/>
      <c r="CG1927" s="7"/>
      <c r="CH1927" s="7"/>
      <c r="CI1927" s="7"/>
      <c r="CJ1927" s="7"/>
      <c r="CK1927" s="7"/>
      <c r="CL1927" s="7"/>
      <c r="CM1927" s="7"/>
      <c r="CN1927" s="7"/>
      <c r="CO1927" s="7"/>
      <c r="CP1927" s="7"/>
      <c r="CQ1927" s="7"/>
      <c r="CR1927" s="7"/>
      <c r="CS1927" s="7"/>
      <c r="CT1927" s="7"/>
      <c r="CU1927" s="7"/>
      <c r="CV1927" s="7"/>
      <c r="CW1927" s="7"/>
      <c r="CX1927" s="7"/>
      <c r="CY1927" s="7"/>
      <c r="CZ1927" s="7"/>
      <c r="DA1927" s="7"/>
      <c r="DB1927" s="7"/>
    </row>
    <row r="1928" spans="22:106"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  <c r="AV1928" s="7"/>
      <c r="AW1928" s="7"/>
      <c r="AX1928" s="7"/>
      <c r="AY1928" s="7"/>
      <c r="AZ1928" s="7"/>
      <c r="BA1928" s="7"/>
      <c r="BB1928" s="7"/>
      <c r="BC1928" s="7"/>
      <c r="BD1928" s="7"/>
      <c r="BE1928" s="7"/>
      <c r="BF1928" s="7"/>
      <c r="BG1928" s="7"/>
      <c r="BH1928" s="7"/>
      <c r="BI1928" s="7"/>
      <c r="BJ1928" s="7"/>
      <c r="BK1928" s="7"/>
      <c r="BL1928" s="7"/>
      <c r="BM1928" s="7"/>
      <c r="BN1928" s="7"/>
      <c r="BO1928" s="7"/>
      <c r="BP1928" s="7"/>
      <c r="BQ1928" s="7"/>
      <c r="BR1928" s="7"/>
      <c r="BS1928" s="7"/>
      <c r="BT1928" s="7"/>
      <c r="BU1928" s="7"/>
      <c r="BV1928" s="7"/>
      <c r="BW1928" s="7"/>
      <c r="BX1928" s="7"/>
      <c r="BY1928" s="7"/>
      <c r="BZ1928" s="7"/>
      <c r="CA1928" s="7"/>
      <c r="CB1928" s="7"/>
      <c r="CC1928" s="7"/>
      <c r="CD1928" s="7"/>
      <c r="CE1928" s="7"/>
      <c r="CF1928" s="7"/>
      <c r="CG1928" s="7"/>
      <c r="CH1928" s="7"/>
      <c r="CI1928" s="7"/>
      <c r="CJ1928" s="7"/>
      <c r="CK1928" s="7"/>
      <c r="CL1928" s="7"/>
      <c r="CM1928" s="7"/>
      <c r="CN1928" s="7"/>
      <c r="CO1928" s="7"/>
      <c r="CP1928" s="7"/>
      <c r="CQ1928" s="7"/>
      <c r="CR1928" s="7"/>
      <c r="CS1928" s="7"/>
      <c r="CT1928" s="7"/>
      <c r="CU1928" s="7"/>
      <c r="CV1928" s="7"/>
      <c r="CW1928" s="7"/>
      <c r="CX1928" s="7"/>
      <c r="CY1928" s="7"/>
      <c r="CZ1928" s="7"/>
      <c r="DA1928" s="7"/>
      <c r="DB1928" s="7"/>
    </row>
    <row r="1929" spans="22:106"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  <c r="AV1929" s="7"/>
      <c r="AW1929" s="7"/>
      <c r="AX1929" s="7"/>
      <c r="AY1929" s="7"/>
      <c r="AZ1929" s="7"/>
      <c r="BA1929" s="7"/>
      <c r="BB1929" s="7"/>
      <c r="BC1929" s="7"/>
      <c r="BD1929" s="7"/>
      <c r="BE1929" s="7"/>
      <c r="BF1929" s="7"/>
      <c r="BG1929" s="7"/>
      <c r="BH1929" s="7"/>
      <c r="BI1929" s="7"/>
      <c r="BJ1929" s="7"/>
      <c r="BK1929" s="7"/>
      <c r="BL1929" s="7"/>
      <c r="BM1929" s="7"/>
      <c r="BN1929" s="7"/>
      <c r="BO1929" s="7"/>
      <c r="BP1929" s="7"/>
      <c r="BQ1929" s="7"/>
      <c r="BR1929" s="7"/>
      <c r="BS1929" s="7"/>
      <c r="BT1929" s="7"/>
      <c r="BU1929" s="7"/>
      <c r="BV1929" s="7"/>
      <c r="BW1929" s="7"/>
      <c r="BX1929" s="7"/>
      <c r="BY1929" s="7"/>
      <c r="BZ1929" s="7"/>
      <c r="CA1929" s="7"/>
      <c r="CB1929" s="7"/>
      <c r="CC1929" s="7"/>
      <c r="CD1929" s="7"/>
      <c r="CE1929" s="7"/>
      <c r="CF1929" s="7"/>
      <c r="CG1929" s="7"/>
      <c r="CH1929" s="7"/>
      <c r="CI1929" s="7"/>
      <c r="CJ1929" s="7"/>
      <c r="CK1929" s="7"/>
      <c r="CL1929" s="7"/>
      <c r="CM1929" s="7"/>
      <c r="CN1929" s="7"/>
      <c r="CO1929" s="7"/>
      <c r="CP1929" s="7"/>
      <c r="CQ1929" s="7"/>
      <c r="CR1929" s="7"/>
      <c r="CS1929" s="7"/>
      <c r="CT1929" s="7"/>
      <c r="CU1929" s="7"/>
      <c r="CV1929" s="7"/>
      <c r="CW1929" s="7"/>
      <c r="CX1929" s="7"/>
      <c r="CY1929" s="7"/>
      <c r="CZ1929" s="7"/>
      <c r="DA1929" s="7"/>
      <c r="DB1929" s="7"/>
    </row>
    <row r="1930" spans="22:106"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  <c r="AV1930" s="7"/>
      <c r="AW1930" s="7"/>
      <c r="AX1930" s="7"/>
      <c r="AY1930" s="7"/>
      <c r="AZ1930" s="7"/>
      <c r="BA1930" s="7"/>
      <c r="BB1930" s="7"/>
      <c r="BC1930" s="7"/>
      <c r="BD1930" s="7"/>
      <c r="BE1930" s="7"/>
      <c r="BF1930" s="7"/>
      <c r="BG1930" s="7"/>
      <c r="BH1930" s="7"/>
      <c r="BI1930" s="7"/>
      <c r="BJ1930" s="7"/>
      <c r="BK1930" s="7"/>
      <c r="BL1930" s="7"/>
      <c r="BM1930" s="7"/>
      <c r="BN1930" s="7"/>
      <c r="BO1930" s="7"/>
      <c r="BP1930" s="7"/>
      <c r="BQ1930" s="7"/>
      <c r="BR1930" s="7"/>
      <c r="BS1930" s="7"/>
      <c r="BT1930" s="7"/>
      <c r="BU1930" s="7"/>
      <c r="BV1930" s="7"/>
      <c r="BW1930" s="7"/>
      <c r="BX1930" s="7"/>
      <c r="BY1930" s="7"/>
      <c r="BZ1930" s="7"/>
      <c r="CA1930" s="7"/>
      <c r="CB1930" s="7"/>
      <c r="CC1930" s="7"/>
      <c r="CD1930" s="7"/>
      <c r="CE1930" s="7"/>
      <c r="CF1930" s="7"/>
      <c r="CG1930" s="7"/>
      <c r="CH1930" s="7"/>
      <c r="CI1930" s="7"/>
      <c r="CJ1930" s="7"/>
      <c r="CK1930" s="7"/>
      <c r="CL1930" s="7"/>
      <c r="CM1930" s="7"/>
      <c r="CN1930" s="7"/>
      <c r="CO1930" s="7"/>
      <c r="CP1930" s="7"/>
      <c r="CQ1930" s="7"/>
      <c r="CR1930" s="7"/>
      <c r="CS1930" s="7"/>
      <c r="CT1930" s="7"/>
      <c r="CU1930" s="7"/>
      <c r="CV1930" s="7"/>
      <c r="CW1930" s="7"/>
      <c r="CX1930" s="7"/>
      <c r="CY1930" s="7"/>
      <c r="CZ1930" s="7"/>
      <c r="DA1930" s="7"/>
      <c r="DB1930" s="7"/>
    </row>
    <row r="1931" spans="22:106"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  <c r="AV1931" s="7"/>
      <c r="AW1931" s="7"/>
      <c r="AX1931" s="7"/>
      <c r="AY1931" s="7"/>
      <c r="AZ1931" s="7"/>
      <c r="BA1931" s="7"/>
      <c r="BB1931" s="7"/>
      <c r="BC1931" s="7"/>
      <c r="BD1931" s="7"/>
      <c r="BE1931" s="7"/>
      <c r="BF1931" s="7"/>
      <c r="BG1931" s="7"/>
      <c r="BH1931" s="7"/>
      <c r="BI1931" s="7"/>
      <c r="BJ1931" s="7"/>
      <c r="BK1931" s="7"/>
      <c r="BL1931" s="7"/>
      <c r="BM1931" s="7"/>
      <c r="BN1931" s="7"/>
      <c r="BO1931" s="7"/>
      <c r="BP1931" s="7"/>
      <c r="BQ1931" s="7"/>
      <c r="BR1931" s="7"/>
      <c r="BS1931" s="7"/>
      <c r="BT1931" s="7"/>
      <c r="BU1931" s="7"/>
      <c r="BV1931" s="7"/>
      <c r="BW1931" s="7"/>
      <c r="BX1931" s="7"/>
      <c r="BY1931" s="7"/>
      <c r="BZ1931" s="7"/>
      <c r="CA1931" s="7"/>
      <c r="CB1931" s="7"/>
      <c r="CC1931" s="7"/>
      <c r="CD1931" s="7"/>
      <c r="CE1931" s="7"/>
      <c r="CF1931" s="7"/>
      <c r="CG1931" s="7"/>
      <c r="CH1931" s="7"/>
      <c r="CI1931" s="7"/>
      <c r="CJ1931" s="7"/>
      <c r="CK1931" s="7"/>
      <c r="CL1931" s="7"/>
      <c r="CM1931" s="7"/>
      <c r="CN1931" s="7"/>
      <c r="CO1931" s="7"/>
      <c r="CP1931" s="7"/>
      <c r="CQ1931" s="7"/>
      <c r="CR1931" s="7"/>
      <c r="CS1931" s="7"/>
      <c r="CT1931" s="7"/>
      <c r="CU1931" s="7"/>
      <c r="CV1931" s="7"/>
      <c r="CW1931" s="7"/>
      <c r="CX1931" s="7"/>
      <c r="CY1931" s="7"/>
      <c r="CZ1931" s="7"/>
      <c r="DA1931" s="7"/>
      <c r="DB1931" s="7"/>
    </row>
    <row r="1932" spans="22:106"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  <c r="AV1932" s="7"/>
      <c r="AW1932" s="7"/>
      <c r="AX1932" s="7"/>
      <c r="AY1932" s="7"/>
      <c r="AZ1932" s="7"/>
      <c r="BA1932" s="7"/>
      <c r="BB1932" s="7"/>
      <c r="BC1932" s="7"/>
      <c r="BD1932" s="7"/>
      <c r="BE1932" s="7"/>
      <c r="BF1932" s="7"/>
      <c r="BG1932" s="7"/>
      <c r="BH1932" s="7"/>
      <c r="BI1932" s="7"/>
      <c r="BJ1932" s="7"/>
      <c r="BK1932" s="7"/>
      <c r="BL1932" s="7"/>
      <c r="BM1932" s="7"/>
      <c r="BN1932" s="7"/>
      <c r="BO1932" s="7"/>
      <c r="BP1932" s="7"/>
      <c r="BQ1932" s="7"/>
      <c r="BR1932" s="7"/>
      <c r="BS1932" s="7"/>
      <c r="BT1932" s="7"/>
      <c r="BU1932" s="7"/>
      <c r="BV1932" s="7"/>
      <c r="BW1932" s="7"/>
      <c r="BX1932" s="7"/>
      <c r="BY1932" s="7"/>
      <c r="BZ1932" s="7"/>
      <c r="CA1932" s="7"/>
      <c r="CB1932" s="7"/>
      <c r="CC1932" s="7"/>
      <c r="CD1932" s="7"/>
      <c r="CE1932" s="7"/>
      <c r="CF1932" s="7"/>
      <c r="CG1932" s="7"/>
      <c r="CH1932" s="7"/>
      <c r="CI1932" s="7"/>
      <c r="CJ1932" s="7"/>
      <c r="CK1932" s="7"/>
      <c r="CL1932" s="7"/>
      <c r="CM1932" s="7"/>
      <c r="CN1932" s="7"/>
      <c r="CO1932" s="7"/>
      <c r="CP1932" s="7"/>
      <c r="CQ1932" s="7"/>
      <c r="CR1932" s="7"/>
      <c r="CS1932" s="7"/>
      <c r="CT1932" s="7"/>
      <c r="CU1932" s="7"/>
      <c r="CV1932" s="7"/>
      <c r="CW1932" s="7"/>
      <c r="CX1932" s="7"/>
      <c r="CY1932" s="7"/>
      <c r="CZ1932" s="7"/>
      <c r="DA1932" s="7"/>
      <c r="DB1932" s="7"/>
    </row>
    <row r="1933" spans="22:106"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  <c r="AW1933" s="7"/>
      <c r="AX1933" s="7"/>
      <c r="AY1933" s="7"/>
      <c r="AZ1933" s="7"/>
      <c r="BA1933" s="7"/>
      <c r="BB1933" s="7"/>
      <c r="BC1933" s="7"/>
      <c r="BD1933" s="7"/>
      <c r="BE1933" s="7"/>
      <c r="BF1933" s="7"/>
      <c r="BG1933" s="7"/>
      <c r="BH1933" s="7"/>
      <c r="BI1933" s="7"/>
      <c r="BJ1933" s="7"/>
      <c r="BK1933" s="7"/>
      <c r="BL1933" s="7"/>
      <c r="BM1933" s="7"/>
      <c r="BN1933" s="7"/>
      <c r="BO1933" s="7"/>
      <c r="BP1933" s="7"/>
      <c r="BQ1933" s="7"/>
      <c r="BR1933" s="7"/>
      <c r="BS1933" s="7"/>
      <c r="BT1933" s="7"/>
      <c r="BU1933" s="7"/>
      <c r="BV1933" s="7"/>
      <c r="BW1933" s="7"/>
      <c r="BX1933" s="7"/>
      <c r="BY1933" s="7"/>
      <c r="BZ1933" s="7"/>
      <c r="CA1933" s="7"/>
      <c r="CB1933" s="7"/>
      <c r="CC1933" s="7"/>
      <c r="CD1933" s="7"/>
      <c r="CE1933" s="7"/>
      <c r="CF1933" s="7"/>
      <c r="CG1933" s="7"/>
      <c r="CH1933" s="7"/>
      <c r="CI1933" s="7"/>
      <c r="CJ1933" s="7"/>
      <c r="CK1933" s="7"/>
      <c r="CL1933" s="7"/>
      <c r="CM1933" s="7"/>
      <c r="CN1933" s="7"/>
      <c r="CO1933" s="7"/>
      <c r="CP1933" s="7"/>
      <c r="CQ1933" s="7"/>
      <c r="CR1933" s="7"/>
      <c r="CS1933" s="7"/>
      <c r="CT1933" s="7"/>
      <c r="CU1933" s="7"/>
      <c r="CV1933" s="7"/>
      <c r="CW1933" s="7"/>
      <c r="CX1933" s="7"/>
      <c r="CY1933" s="7"/>
      <c r="CZ1933" s="7"/>
      <c r="DA1933" s="7"/>
      <c r="DB1933" s="7"/>
    </row>
    <row r="1934" spans="22:106"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  <c r="AV1934" s="7"/>
      <c r="AW1934" s="7"/>
      <c r="AX1934" s="7"/>
      <c r="AY1934" s="7"/>
      <c r="AZ1934" s="7"/>
      <c r="BA1934" s="7"/>
      <c r="BB1934" s="7"/>
      <c r="BC1934" s="7"/>
      <c r="BD1934" s="7"/>
      <c r="BE1934" s="7"/>
      <c r="BF1934" s="7"/>
      <c r="BG1934" s="7"/>
      <c r="BH1934" s="7"/>
      <c r="BI1934" s="7"/>
      <c r="BJ1934" s="7"/>
      <c r="BK1934" s="7"/>
      <c r="BL1934" s="7"/>
      <c r="BM1934" s="7"/>
      <c r="BN1934" s="7"/>
      <c r="BO1934" s="7"/>
      <c r="BP1934" s="7"/>
      <c r="BQ1934" s="7"/>
      <c r="BR1934" s="7"/>
      <c r="BS1934" s="7"/>
      <c r="BT1934" s="7"/>
      <c r="BU1934" s="7"/>
      <c r="BV1934" s="7"/>
      <c r="BW1934" s="7"/>
      <c r="BX1934" s="7"/>
      <c r="BY1934" s="7"/>
      <c r="BZ1934" s="7"/>
      <c r="CA1934" s="7"/>
      <c r="CB1934" s="7"/>
      <c r="CC1934" s="7"/>
      <c r="CD1934" s="7"/>
      <c r="CE1934" s="7"/>
      <c r="CF1934" s="7"/>
      <c r="CG1934" s="7"/>
      <c r="CH1934" s="7"/>
      <c r="CI1934" s="7"/>
      <c r="CJ1934" s="7"/>
      <c r="CK1934" s="7"/>
      <c r="CL1934" s="7"/>
      <c r="CM1934" s="7"/>
      <c r="CN1934" s="7"/>
      <c r="CO1934" s="7"/>
      <c r="CP1934" s="7"/>
      <c r="CQ1934" s="7"/>
      <c r="CR1934" s="7"/>
      <c r="CS1934" s="7"/>
      <c r="CT1934" s="7"/>
      <c r="CU1934" s="7"/>
      <c r="CV1934" s="7"/>
      <c r="CW1934" s="7"/>
      <c r="CX1934" s="7"/>
      <c r="CY1934" s="7"/>
      <c r="CZ1934" s="7"/>
      <c r="DA1934" s="7"/>
      <c r="DB1934" s="7"/>
    </row>
    <row r="1935" spans="22:106"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  <c r="AV1935" s="7"/>
      <c r="AW1935" s="7"/>
      <c r="AX1935" s="7"/>
      <c r="AY1935" s="7"/>
      <c r="AZ1935" s="7"/>
      <c r="BA1935" s="7"/>
      <c r="BB1935" s="7"/>
      <c r="BC1935" s="7"/>
      <c r="BD1935" s="7"/>
      <c r="BE1935" s="7"/>
      <c r="BF1935" s="7"/>
      <c r="BG1935" s="7"/>
      <c r="BH1935" s="7"/>
      <c r="BI1935" s="7"/>
      <c r="BJ1935" s="7"/>
      <c r="BK1935" s="7"/>
      <c r="BL1935" s="7"/>
      <c r="BM1935" s="7"/>
      <c r="BN1935" s="7"/>
      <c r="BO1935" s="7"/>
      <c r="BP1935" s="7"/>
      <c r="BQ1935" s="7"/>
      <c r="BR1935" s="7"/>
      <c r="BS1935" s="7"/>
      <c r="BT1935" s="7"/>
      <c r="BU1935" s="7"/>
      <c r="BV1935" s="7"/>
      <c r="BW1935" s="7"/>
      <c r="BX1935" s="7"/>
      <c r="BY1935" s="7"/>
      <c r="BZ1935" s="7"/>
      <c r="CA1935" s="7"/>
      <c r="CB1935" s="7"/>
      <c r="CC1935" s="7"/>
      <c r="CD1935" s="7"/>
      <c r="CE1935" s="7"/>
      <c r="CF1935" s="7"/>
      <c r="CG1935" s="7"/>
      <c r="CH1935" s="7"/>
      <c r="CI1935" s="7"/>
      <c r="CJ1935" s="7"/>
      <c r="CK1935" s="7"/>
      <c r="CL1935" s="7"/>
      <c r="CM1935" s="7"/>
      <c r="CN1935" s="7"/>
      <c r="CO1935" s="7"/>
      <c r="CP1935" s="7"/>
      <c r="CQ1935" s="7"/>
      <c r="CR1935" s="7"/>
      <c r="CS1935" s="7"/>
      <c r="CT1935" s="7"/>
      <c r="CU1935" s="7"/>
      <c r="CV1935" s="7"/>
      <c r="CW1935" s="7"/>
      <c r="CX1935" s="7"/>
      <c r="CY1935" s="7"/>
      <c r="CZ1935" s="7"/>
      <c r="DA1935" s="7"/>
      <c r="DB1935" s="7"/>
    </row>
    <row r="1936" spans="22:106"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  <c r="AV1936" s="7"/>
      <c r="AW1936" s="7"/>
      <c r="AX1936" s="7"/>
      <c r="AY1936" s="7"/>
      <c r="AZ1936" s="7"/>
      <c r="BA1936" s="7"/>
      <c r="BB1936" s="7"/>
      <c r="BC1936" s="7"/>
      <c r="BD1936" s="7"/>
      <c r="BE1936" s="7"/>
      <c r="BF1936" s="7"/>
      <c r="BG1936" s="7"/>
      <c r="BH1936" s="7"/>
      <c r="BI1936" s="7"/>
      <c r="BJ1936" s="7"/>
      <c r="BK1936" s="7"/>
      <c r="BL1936" s="7"/>
      <c r="BM1936" s="7"/>
      <c r="BN1936" s="7"/>
      <c r="BO1936" s="7"/>
      <c r="BP1936" s="7"/>
      <c r="BQ1936" s="7"/>
      <c r="BR1936" s="7"/>
      <c r="BS1936" s="7"/>
      <c r="BT1936" s="7"/>
      <c r="BU1936" s="7"/>
      <c r="BV1936" s="7"/>
      <c r="BW1936" s="7"/>
      <c r="BX1936" s="7"/>
      <c r="BY1936" s="7"/>
      <c r="BZ1936" s="7"/>
      <c r="CA1936" s="7"/>
      <c r="CB1936" s="7"/>
      <c r="CC1936" s="7"/>
      <c r="CD1936" s="7"/>
      <c r="CE1936" s="7"/>
      <c r="CF1936" s="7"/>
      <c r="CG1936" s="7"/>
      <c r="CH1936" s="7"/>
      <c r="CI1936" s="7"/>
      <c r="CJ1936" s="7"/>
      <c r="CK1936" s="7"/>
      <c r="CL1936" s="7"/>
      <c r="CM1936" s="7"/>
      <c r="CN1936" s="7"/>
      <c r="CO1936" s="7"/>
      <c r="CP1936" s="7"/>
      <c r="CQ1936" s="7"/>
      <c r="CR1936" s="7"/>
      <c r="CS1936" s="7"/>
      <c r="CT1936" s="7"/>
      <c r="CU1936" s="7"/>
      <c r="CV1936" s="7"/>
      <c r="CW1936" s="7"/>
      <c r="CX1936" s="7"/>
      <c r="CY1936" s="7"/>
      <c r="CZ1936" s="7"/>
      <c r="DA1936" s="7"/>
      <c r="DB1936" s="7"/>
    </row>
    <row r="1937" spans="22:106"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  <c r="AW1937" s="7"/>
      <c r="AX1937" s="7"/>
      <c r="AY1937" s="7"/>
      <c r="AZ1937" s="7"/>
      <c r="BA1937" s="7"/>
      <c r="BB1937" s="7"/>
      <c r="BC1937" s="7"/>
      <c r="BD1937" s="7"/>
      <c r="BE1937" s="7"/>
      <c r="BF1937" s="7"/>
      <c r="BG1937" s="7"/>
      <c r="BH1937" s="7"/>
      <c r="BI1937" s="7"/>
      <c r="BJ1937" s="7"/>
      <c r="BK1937" s="7"/>
      <c r="BL1937" s="7"/>
      <c r="BM1937" s="7"/>
      <c r="BN1937" s="7"/>
      <c r="BO1937" s="7"/>
      <c r="BP1937" s="7"/>
      <c r="BQ1937" s="7"/>
      <c r="BR1937" s="7"/>
      <c r="BS1937" s="7"/>
      <c r="BT1937" s="7"/>
      <c r="BU1937" s="7"/>
      <c r="BV1937" s="7"/>
      <c r="BW1937" s="7"/>
      <c r="BX1937" s="7"/>
      <c r="BY1937" s="7"/>
      <c r="BZ1937" s="7"/>
      <c r="CA1937" s="7"/>
      <c r="CB1937" s="7"/>
      <c r="CC1937" s="7"/>
      <c r="CD1937" s="7"/>
      <c r="CE1937" s="7"/>
      <c r="CF1937" s="7"/>
      <c r="CG1937" s="7"/>
      <c r="CH1937" s="7"/>
      <c r="CI1937" s="7"/>
      <c r="CJ1937" s="7"/>
      <c r="CK1937" s="7"/>
      <c r="CL1937" s="7"/>
      <c r="CM1937" s="7"/>
      <c r="CN1937" s="7"/>
      <c r="CO1937" s="7"/>
      <c r="CP1937" s="7"/>
      <c r="CQ1937" s="7"/>
      <c r="CR1937" s="7"/>
      <c r="CS1937" s="7"/>
      <c r="CT1937" s="7"/>
      <c r="CU1937" s="7"/>
      <c r="CV1937" s="7"/>
      <c r="CW1937" s="7"/>
      <c r="CX1937" s="7"/>
      <c r="CY1937" s="7"/>
      <c r="CZ1937" s="7"/>
      <c r="DA1937" s="7"/>
      <c r="DB1937" s="7"/>
    </row>
    <row r="1938" spans="22:106"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  <c r="AW1938" s="7"/>
      <c r="AX1938" s="7"/>
      <c r="AY1938" s="7"/>
      <c r="AZ1938" s="7"/>
      <c r="BA1938" s="7"/>
      <c r="BB1938" s="7"/>
      <c r="BC1938" s="7"/>
      <c r="BD1938" s="7"/>
      <c r="BE1938" s="7"/>
      <c r="BF1938" s="7"/>
      <c r="BG1938" s="7"/>
      <c r="BH1938" s="7"/>
      <c r="BI1938" s="7"/>
      <c r="BJ1938" s="7"/>
      <c r="BK1938" s="7"/>
      <c r="BL1938" s="7"/>
      <c r="BM1938" s="7"/>
      <c r="BN1938" s="7"/>
      <c r="BO1938" s="7"/>
      <c r="BP1938" s="7"/>
      <c r="BQ1938" s="7"/>
      <c r="BR1938" s="7"/>
      <c r="BS1938" s="7"/>
      <c r="BT1938" s="7"/>
      <c r="BU1938" s="7"/>
      <c r="BV1938" s="7"/>
      <c r="BW1938" s="7"/>
      <c r="BX1938" s="7"/>
      <c r="BY1938" s="7"/>
      <c r="BZ1938" s="7"/>
      <c r="CA1938" s="7"/>
      <c r="CB1938" s="7"/>
      <c r="CC1938" s="7"/>
      <c r="CD1938" s="7"/>
      <c r="CE1938" s="7"/>
      <c r="CF1938" s="7"/>
      <c r="CG1938" s="7"/>
      <c r="CH1938" s="7"/>
      <c r="CI1938" s="7"/>
      <c r="CJ1938" s="7"/>
      <c r="CK1938" s="7"/>
      <c r="CL1938" s="7"/>
      <c r="CM1938" s="7"/>
      <c r="CN1938" s="7"/>
      <c r="CO1938" s="7"/>
      <c r="CP1938" s="7"/>
      <c r="CQ1938" s="7"/>
      <c r="CR1938" s="7"/>
      <c r="CS1938" s="7"/>
      <c r="CT1938" s="7"/>
      <c r="CU1938" s="7"/>
      <c r="CV1938" s="7"/>
      <c r="CW1938" s="7"/>
      <c r="CX1938" s="7"/>
      <c r="CY1938" s="7"/>
      <c r="CZ1938" s="7"/>
      <c r="DA1938" s="7"/>
      <c r="DB1938" s="7"/>
    </row>
    <row r="1939" spans="22:106"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  <c r="AW1939" s="7"/>
      <c r="AX1939" s="7"/>
      <c r="AY1939" s="7"/>
      <c r="AZ1939" s="7"/>
      <c r="BA1939" s="7"/>
      <c r="BB1939" s="7"/>
      <c r="BC1939" s="7"/>
      <c r="BD1939" s="7"/>
      <c r="BE1939" s="7"/>
      <c r="BF1939" s="7"/>
      <c r="BG1939" s="7"/>
      <c r="BH1939" s="7"/>
      <c r="BI1939" s="7"/>
      <c r="BJ1939" s="7"/>
      <c r="BK1939" s="7"/>
      <c r="BL1939" s="7"/>
      <c r="BM1939" s="7"/>
      <c r="BN1939" s="7"/>
      <c r="BO1939" s="7"/>
      <c r="BP1939" s="7"/>
      <c r="BQ1939" s="7"/>
      <c r="BR1939" s="7"/>
      <c r="BS1939" s="7"/>
      <c r="BT1939" s="7"/>
      <c r="BU1939" s="7"/>
      <c r="BV1939" s="7"/>
      <c r="BW1939" s="7"/>
      <c r="BX1939" s="7"/>
      <c r="BY1939" s="7"/>
      <c r="BZ1939" s="7"/>
      <c r="CA1939" s="7"/>
      <c r="CB1939" s="7"/>
      <c r="CC1939" s="7"/>
      <c r="CD1939" s="7"/>
      <c r="CE1939" s="7"/>
      <c r="CF1939" s="7"/>
      <c r="CG1939" s="7"/>
      <c r="CH1939" s="7"/>
      <c r="CI1939" s="7"/>
      <c r="CJ1939" s="7"/>
      <c r="CK1939" s="7"/>
      <c r="CL1939" s="7"/>
      <c r="CM1939" s="7"/>
      <c r="CN1939" s="7"/>
      <c r="CO1939" s="7"/>
      <c r="CP1939" s="7"/>
      <c r="CQ1939" s="7"/>
      <c r="CR1939" s="7"/>
      <c r="CS1939" s="7"/>
      <c r="CT1939" s="7"/>
      <c r="CU1939" s="7"/>
      <c r="CV1939" s="7"/>
      <c r="CW1939" s="7"/>
      <c r="CX1939" s="7"/>
      <c r="CY1939" s="7"/>
      <c r="CZ1939" s="7"/>
      <c r="DA1939" s="7"/>
      <c r="DB1939" s="7"/>
    </row>
    <row r="1940" spans="22:106"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  <c r="AW1940" s="7"/>
      <c r="AX1940" s="7"/>
      <c r="AY1940" s="7"/>
      <c r="AZ1940" s="7"/>
      <c r="BA1940" s="7"/>
      <c r="BB1940" s="7"/>
      <c r="BC1940" s="7"/>
      <c r="BD1940" s="7"/>
      <c r="BE1940" s="7"/>
      <c r="BF1940" s="7"/>
      <c r="BG1940" s="7"/>
      <c r="BH1940" s="7"/>
      <c r="BI1940" s="7"/>
      <c r="BJ1940" s="7"/>
      <c r="BK1940" s="7"/>
      <c r="BL1940" s="7"/>
      <c r="BM1940" s="7"/>
      <c r="BN1940" s="7"/>
      <c r="BO1940" s="7"/>
      <c r="BP1940" s="7"/>
      <c r="BQ1940" s="7"/>
      <c r="BR1940" s="7"/>
      <c r="BS1940" s="7"/>
      <c r="BT1940" s="7"/>
      <c r="BU1940" s="7"/>
      <c r="BV1940" s="7"/>
      <c r="BW1940" s="7"/>
      <c r="BX1940" s="7"/>
      <c r="BY1940" s="7"/>
      <c r="BZ1940" s="7"/>
      <c r="CA1940" s="7"/>
      <c r="CB1940" s="7"/>
      <c r="CC1940" s="7"/>
      <c r="CD1940" s="7"/>
      <c r="CE1940" s="7"/>
      <c r="CF1940" s="7"/>
      <c r="CG1940" s="7"/>
      <c r="CH1940" s="7"/>
      <c r="CI1940" s="7"/>
      <c r="CJ1940" s="7"/>
      <c r="CK1940" s="7"/>
      <c r="CL1940" s="7"/>
      <c r="CM1940" s="7"/>
      <c r="CN1940" s="7"/>
      <c r="CO1940" s="7"/>
      <c r="CP1940" s="7"/>
      <c r="CQ1940" s="7"/>
      <c r="CR1940" s="7"/>
      <c r="CS1940" s="7"/>
      <c r="CT1940" s="7"/>
      <c r="CU1940" s="7"/>
      <c r="CV1940" s="7"/>
      <c r="CW1940" s="7"/>
      <c r="CX1940" s="7"/>
      <c r="CY1940" s="7"/>
      <c r="CZ1940" s="7"/>
      <c r="DA1940" s="7"/>
      <c r="DB1940" s="7"/>
    </row>
    <row r="1941" spans="22:106"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  <c r="AW1941" s="7"/>
      <c r="AX1941" s="7"/>
      <c r="AY1941" s="7"/>
      <c r="AZ1941" s="7"/>
      <c r="BA1941" s="7"/>
      <c r="BB1941" s="7"/>
      <c r="BC1941" s="7"/>
      <c r="BD1941" s="7"/>
      <c r="BE1941" s="7"/>
      <c r="BF1941" s="7"/>
      <c r="BG1941" s="7"/>
      <c r="BH1941" s="7"/>
      <c r="BI1941" s="7"/>
      <c r="BJ1941" s="7"/>
      <c r="BK1941" s="7"/>
      <c r="BL1941" s="7"/>
      <c r="BM1941" s="7"/>
      <c r="BN1941" s="7"/>
      <c r="BO1941" s="7"/>
      <c r="BP1941" s="7"/>
      <c r="BQ1941" s="7"/>
      <c r="BR1941" s="7"/>
      <c r="BS1941" s="7"/>
      <c r="BT1941" s="7"/>
      <c r="BU1941" s="7"/>
      <c r="BV1941" s="7"/>
      <c r="BW1941" s="7"/>
      <c r="BX1941" s="7"/>
      <c r="BY1941" s="7"/>
      <c r="BZ1941" s="7"/>
      <c r="CA1941" s="7"/>
      <c r="CB1941" s="7"/>
      <c r="CC1941" s="7"/>
      <c r="CD1941" s="7"/>
      <c r="CE1941" s="7"/>
      <c r="CF1941" s="7"/>
      <c r="CG1941" s="7"/>
      <c r="CH1941" s="7"/>
      <c r="CI1941" s="7"/>
      <c r="CJ1941" s="7"/>
      <c r="CK1941" s="7"/>
      <c r="CL1941" s="7"/>
      <c r="CM1941" s="7"/>
      <c r="CN1941" s="7"/>
      <c r="CO1941" s="7"/>
      <c r="CP1941" s="7"/>
      <c r="CQ1941" s="7"/>
      <c r="CR1941" s="7"/>
      <c r="CS1941" s="7"/>
      <c r="CT1941" s="7"/>
      <c r="CU1941" s="7"/>
      <c r="CV1941" s="7"/>
      <c r="CW1941" s="7"/>
      <c r="CX1941" s="7"/>
      <c r="CY1941" s="7"/>
      <c r="CZ1941" s="7"/>
      <c r="DA1941" s="7"/>
      <c r="DB1941" s="7"/>
    </row>
    <row r="1942" spans="22:106"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  <c r="AV1942" s="7"/>
      <c r="AW1942" s="7"/>
      <c r="AX1942" s="7"/>
      <c r="AY1942" s="7"/>
      <c r="AZ1942" s="7"/>
      <c r="BA1942" s="7"/>
      <c r="BB1942" s="7"/>
      <c r="BC1942" s="7"/>
      <c r="BD1942" s="7"/>
      <c r="BE1942" s="7"/>
      <c r="BF1942" s="7"/>
      <c r="BG1942" s="7"/>
      <c r="BH1942" s="7"/>
      <c r="BI1942" s="7"/>
      <c r="BJ1942" s="7"/>
      <c r="BK1942" s="7"/>
      <c r="BL1942" s="7"/>
      <c r="BM1942" s="7"/>
      <c r="BN1942" s="7"/>
      <c r="BO1942" s="7"/>
      <c r="BP1942" s="7"/>
      <c r="BQ1942" s="7"/>
      <c r="BR1942" s="7"/>
      <c r="BS1942" s="7"/>
      <c r="BT1942" s="7"/>
      <c r="BU1942" s="7"/>
      <c r="BV1942" s="7"/>
      <c r="BW1942" s="7"/>
      <c r="BX1942" s="7"/>
      <c r="BY1942" s="7"/>
      <c r="BZ1942" s="7"/>
      <c r="CA1942" s="7"/>
      <c r="CB1942" s="7"/>
      <c r="CC1942" s="7"/>
      <c r="CD1942" s="7"/>
      <c r="CE1942" s="7"/>
      <c r="CF1942" s="7"/>
      <c r="CG1942" s="7"/>
      <c r="CH1942" s="7"/>
      <c r="CI1942" s="7"/>
      <c r="CJ1942" s="7"/>
      <c r="CK1942" s="7"/>
      <c r="CL1942" s="7"/>
      <c r="CM1942" s="7"/>
      <c r="CN1942" s="7"/>
      <c r="CO1942" s="7"/>
      <c r="CP1942" s="7"/>
      <c r="CQ1942" s="7"/>
      <c r="CR1942" s="7"/>
      <c r="CS1942" s="7"/>
      <c r="CT1942" s="7"/>
      <c r="CU1942" s="7"/>
      <c r="CV1942" s="7"/>
      <c r="CW1942" s="7"/>
      <c r="CX1942" s="7"/>
      <c r="CY1942" s="7"/>
      <c r="CZ1942" s="7"/>
      <c r="DA1942" s="7"/>
      <c r="DB1942" s="7"/>
    </row>
    <row r="1943" spans="22:106"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  <c r="AV1943" s="7"/>
      <c r="AW1943" s="7"/>
      <c r="AX1943" s="7"/>
      <c r="AY1943" s="7"/>
      <c r="AZ1943" s="7"/>
      <c r="BA1943" s="7"/>
      <c r="BB1943" s="7"/>
      <c r="BC1943" s="7"/>
      <c r="BD1943" s="7"/>
      <c r="BE1943" s="7"/>
      <c r="BF1943" s="7"/>
      <c r="BG1943" s="7"/>
      <c r="BH1943" s="7"/>
      <c r="BI1943" s="7"/>
      <c r="BJ1943" s="7"/>
      <c r="BK1943" s="7"/>
      <c r="BL1943" s="7"/>
      <c r="BM1943" s="7"/>
      <c r="BN1943" s="7"/>
      <c r="BO1943" s="7"/>
      <c r="BP1943" s="7"/>
      <c r="BQ1943" s="7"/>
      <c r="BR1943" s="7"/>
      <c r="BS1943" s="7"/>
      <c r="BT1943" s="7"/>
      <c r="BU1943" s="7"/>
      <c r="BV1943" s="7"/>
      <c r="BW1943" s="7"/>
      <c r="BX1943" s="7"/>
      <c r="BY1943" s="7"/>
      <c r="BZ1943" s="7"/>
      <c r="CA1943" s="7"/>
      <c r="CB1943" s="7"/>
      <c r="CC1943" s="7"/>
      <c r="CD1943" s="7"/>
      <c r="CE1943" s="7"/>
      <c r="CF1943" s="7"/>
      <c r="CG1943" s="7"/>
      <c r="CH1943" s="7"/>
      <c r="CI1943" s="7"/>
      <c r="CJ1943" s="7"/>
      <c r="CK1943" s="7"/>
      <c r="CL1943" s="7"/>
      <c r="CM1943" s="7"/>
      <c r="CN1943" s="7"/>
      <c r="CO1943" s="7"/>
      <c r="CP1943" s="7"/>
      <c r="CQ1943" s="7"/>
      <c r="CR1943" s="7"/>
      <c r="CS1943" s="7"/>
      <c r="CT1943" s="7"/>
      <c r="CU1943" s="7"/>
      <c r="CV1943" s="7"/>
      <c r="CW1943" s="7"/>
      <c r="CX1943" s="7"/>
      <c r="CY1943" s="7"/>
      <c r="CZ1943" s="7"/>
      <c r="DA1943" s="7"/>
      <c r="DB1943" s="7"/>
    </row>
    <row r="1944" spans="22:106"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  <c r="AV1944" s="7"/>
      <c r="AW1944" s="7"/>
      <c r="AX1944" s="7"/>
      <c r="AY1944" s="7"/>
      <c r="AZ1944" s="7"/>
      <c r="BA1944" s="7"/>
      <c r="BB1944" s="7"/>
      <c r="BC1944" s="7"/>
      <c r="BD1944" s="7"/>
      <c r="BE1944" s="7"/>
      <c r="BF1944" s="7"/>
      <c r="BG1944" s="7"/>
      <c r="BH1944" s="7"/>
      <c r="BI1944" s="7"/>
      <c r="BJ1944" s="7"/>
      <c r="BK1944" s="7"/>
      <c r="BL1944" s="7"/>
      <c r="BM1944" s="7"/>
      <c r="BN1944" s="7"/>
      <c r="BO1944" s="7"/>
      <c r="BP1944" s="7"/>
      <c r="BQ1944" s="7"/>
      <c r="BR1944" s="7"/>
      <c r="BS1944" s="7"/>
      <c r="BT1944" s="7"/>
      <c r="BU1944" s="7"/>
      <c r="BV1944" s="7"/>
      <c r="BW1944" s="7"/>
      <c r="BX1944" s="7"/>
      <c r="BY1944" s="7"/>
      <c r="BZ1944" s="7"/>
      <c r="CA1944" s="7"/>
      <c r="CB1944" s="7"/>
      <c r="CC1944" s="7"/>
      <c r="CD1944" s="7"/>
      <c r="CE1944" s="7"/>
      <c r="CF1944" s="7"/>
      <c r="CG1944" s="7"/>
      <c r="CH1944" s="7"/>
      <c r="CI1944" s="7"/>
      <c r="CJ1944" s="7"/>
      <c r="CK1944" s="7"/>
      <c r="CL1944" s="7"/>
      <c r="CM1944" s="7"/>
      <c r="CN1944" s="7"/>
      <c r="CO1944" s="7"/>
      <c r="CP1944" s="7"/>
      <c r="CQ1944" s="7"/>
      <c r="CR1944" s="7"/>
      <c r="CS1944" s="7"/>
      <c r="CT1944" s="7"/>
      <c r="CU1944" s="7"/>
      <c r="CV1944" s="7"/>
      <c r="CW1944" s="7"/>
      <c r="CX1944" s="7"/>
      <c r="CY1944" s="7"/>
      <c r="CZ1944" s="7"/>
      <c r="DA1944" s="7"/>
      <c r="DB1944" s="7"/>
    </row>
    <row r="1945" spans="22:106"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  <c r="AV1945" s="7"/>
      <c r="AW1945" s="7"/>
      <c r="AX1945" s="7"/>
      <c r="AY1945" s="7"/>
      <c r="AZ1945" s="7"/>
      <c r="BA1945" s="7"/>
      <c r="BB1945" s="7"/>
      <c r="BC1945" s="7"/>
      <c r="BD1945" s="7"/>
      <c r="BE1945" s="7"/>
      <c r="BF1945" s="7"/>
      <c r="BG1945" s="7"/>
      <c r="BH1945" s="7"/>
      <c r="BI1945" s="7"/>
      <c r="BJ1945" s="7"/>
      <c r="BK1945" s="7"/>
      <c r="BL1945" s="7"/>
      <c r="BM1945" s="7"/>
      <c r="BN1945" s="7"/>
      <c r="BO1945" s="7"/>
      <c r="BP1945" s="7"/>
      <c r="BQ1945" s="7"/>
      <c r="BR1945" s="7"/>
      <c r="BS1945" s="7"/>
      <c r="BT1945" s="7"/>
      <c r="BU1945" s="7"/>
      <c r="BV1945" s="7"/>
      <c r="BW1945" s="7"/>
      <c r="BX1945" s="7"/>
      <c r="BY1945" s="7"/>
      <c r="BZ1945" s="7"/>
      <c r="CA1945" s="7"/>
      <c r="CB1945" s="7"/>
      <c r="CC1945" s="7"/>
      <c r="CD1945" s="7"/>
      <c r="CE1945" s="7"/>
      <c r="CF1945" s="7"/>
      <c r="CG1945" s="7"/>
      <c r="CH1945" s="7"/>
      <c r="CI1945" s="7"/>
      <c r="CJ1945" s="7"/>
      <c r="CK1945" s="7"/>
      <c r="CL1945" s="7"/>
      <c r="CM1945" s="7"/>
      <c r="CN1945" s="7"/>
      <c r="CO1945" s="7"/>
      <c r="CP1945" s="7"/>
      <c r="CQ1945" s="7"/>
      <c r="CR1945" s="7"/>
      <c r="CS1945" s="7"/>
      <c r="CT1945" s="7"/>
      <c r="CU1945" s="7"/>
      <c r="CV1945" s="7"/>
      <c r="CW1945" s="7"/>
      <c r="CX1945" s="7"/>
      <c r="CY1945" s="7"/>
      <c r="CZ1945" s="7"/>
      <c r="DA1945" s="7"/>
      <c r="DB1945" s="7"/>
    </row>
    <row r="1946" spans="22:106"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  <c r="AV1946" s="7"/>
      <c r="AW1946" s="7"/>
      <c r="AX1946" s="7"/>
      <c r="AY1946" s="7"/>
      <c r="AZ1946" s="7"/>
      <c r="BA1946" s="7"/>
      <c r="BB1946" s="7"/>
      <c r="BC1946" s="7"/>
      <c r="BD1946" s="7"/>
      <c r="BE1946" s="7"/>
      <c r="BF1946" s="7"/>
      <c r="BG1946" s="7"/>
      <c r="BH1946" s="7"/>
      <c r="BI1946" s="7"/>
      <c r="BJ1946" s="7"/>
      <c r="BK1946" s="7"/>
      <c r="BL1946" s="7"/>
      <c r="BM1946" s="7"/>
      <c r="BN1946" s="7"/>
      <c r="BO1946" s="7"/>
      <c r="BP1946" s="7"/>
      <c r="BQ1946" s="7"/>
      <c r="BR1946" s="7"/>
      <c r="BS1946" s="7"/>
      <c r="BT1946" s="7"/>
      <c r="BU1946" s="7"/>
      <c r="BV1946" s="7"/>
      <c r="BW1946" s="7"/>
      <c r="BX1946" s="7"/>
      <c r="BY1946" s="7"/>
      <c r="BZ1946" s="7"/>
      <c r="CA1946" s="7"/>
      <c r="CB1946" s="7"/>
      <c r="CC1946" s="7"/>
      <c r="CD1946" s="7"/>
      <c r="CE1946" s="7"/>
      <c r="CF1946" s="7"/>
      <c r="CG1946" s="7"/>
      <c r="CH1946" s="7"/>
      <c r="CI1946" s="7"/>
      <c r="CJ1946" s="7"/>
      <c r="CK1946" s="7"/>
      <c r="CL1946" s="7"/>
      <c r="CM1946" s="7"/>
      <c r="CN1946" s="7"/>
      <c r="CO1946" s="7"/>
      <c r="CP1946" s="7"/>
      <c r="CQ1946" s="7"/>
      <c r="CR1946" s="7"/>
      <c r="CS1946" s="7"/>
      <c r="CT1946" s="7"/>
      <c r="CU1946" s="7"/>
      <c r="CV1946" s="7"/>
      <c r="CW1946" s="7"/>
      <c r="CX1946" s="7"/>
      <c r="CY1946" s="7"/>
      <c r="CZ1946" s="7"/>
      <c r="DA1946" s="7"/>
      <c r="DB1946" s="7"/>
    </row>
    <row r="1947" spans="22:106"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  <c r="AV1947" s="7"/>
      <c r="AW1947" s="7"/>
      <c r="AX1947" s="7"/>
      <c r="AY1947" s="7"/>
      <c r="AZ1947" s="7"/>
      <c r="BA1947" s="7"/>
      <c r="BB1947" s="7"/>
      <c r="BC1947" s="7"/>
      <c r="BD1947" s="7"/>
      <c r="BE1947" s="7"/>
      <c r="BF1947" s="7"/>
      <c r="BG1947" s="7"/>
      <c r="BH1947" s="7"/>
      <c r="BI1947" s="7"/>
      <c r="BJ1947" s="7"/>
      <c r="BK1947" s="7"/>
      <c r="BL1947" s="7"/>
      <c r="BM1947" s="7"/>
      <c r="BN1947" s="7"/>
      <c r="BO1947" s="7"/>
      <c r="BP1947" s="7"/>
      <c r="BQ1947" s="7"/>
      <c r="BR1947" s="7"/>
      <c r="BS1947" s="7"/>
      <c r="BT1947" s="7"/>
      <c r="BU1947" s="7"/>
      <c r="BV1947" s="7"/>
      <c r="BW1947" s="7"/>
      <c r="BX1947" s="7"/>
      <c r="BY1947" s="7"/>
      <c r="BZ1947" s="7"/>
      <c r="CA1947" s="7"/>
      <c r="CB1947" s="7"/>
      <c r="CC1947" s="7"/>
      <c r="CD1947" s="7"/>
      <c r="CE1947" s="7"/>
      <c r="CF1947" s="7"/>
      <c r="CG1947" s="7"/>
      <c r="CH1947" s="7"/>
      <c r="CI1947" s="7"/>
      <c r="CJ1947" s="7"/>
      <c r="CK1947" s="7"/>
      <c r="CL1947" s="7"/>
      <c r="CM1947" s="7"/>
      <c r="CN1947" s="7"/>
      <c r="CO1947" s="7"/>
      <c r="CP1947" s="7"/>
      <c r="CQ1947" s="7"/>
      <c r="CR1947" s="7"/>
      <c r="CS1947" s="7"/>
      <c r="CT1947" s="7"/>
      <c r="CU1947" s="7"/>
      <c r="CV1947" s="7"/>
      <c r="CW1947" s="7"/>
      <c r="CX1947" s="7"/>
      <c r="CY1947" s="7"/>
      <c r="CZ1947" s="7"/>
      <c r="DA1947" s="7"/>
      <c r="DB1947" s="7"/>
    </row>
    <row r="1948" spans="22:106"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  <c r="AV1948" s="7"/>
      <c r="AW1948" s="7"/>
      <c r="AX1948" s="7"/>
      <c r="AY1948" s="7"/>
      <c r="AZ1948" s="7"/>
      <c r="BA1948" s="7"/>
      <c r="BB1948" s="7"/>
      <c r="BC1948" s="7"/>
      <c r="BD1948" s="7"/>
      <c r="BE1948" s="7"/>
      <c r="BF1948" s="7"/>
      <c r="BG1948" s="7"/>
      <c r="BH1948" s="7"/>
      <c r="BI1948" s="7"/>
      <c r="BJ1948" s="7"/>
      <c r="BK1948" s="7"/>
      <c r="BL1948" s="7"/>
      <c r="BM1948" s="7"/>
      <c r="BN1948" s="7"/>
      <c r="BO1948" s="7"/>
      <c r="BP1948" s="7"/>
      <c r="BQ1948" s="7"/>
      <c r="BR1948" s="7"/>
      <c r="BS1948" s="7"/>
      <c r="BT1948" s="7"/>
      <c r="BU1948" s="7"/>
      <c r="BV1948" s="7"/>
      <c r="BW1948" s="7"/>
      <c r="BX1948" s="7"/>
      <c r="BY1948" s="7"/>
      <c r="BZ1948" s="7"/>
      <c r="CA1948" s="7"/>
      <c r="CB1948" s="7"/>
      <c r="CC1948" s="7"/>
      <c r="CD1948" s="7"/>
      <c r="CE1948" s="7"/>
      <c r="CF1948" s="7"/>
      <c r="CG1948" s="7"/>
      <c r="CH1948" s="7"/>
      <c r="CI1948" s="7"/>
      <c r="CJ1948" s="7"/>
      <c r="CK1948" s="7"/>
      <c r="CL1948" s="7"/>
      <c r="CM1948" s="7"/>
      <c r="CN1948" s="7"/>
      <c r="CO1948" s="7"/>
      <c r="CP1948" s="7"/>
      <c r="CQ1948" s="7"/>
      <c r="CR1948" s="7"/>
      <c r="CS1948" s="7"/>
      <c r="CT1948" s="7"/>
      <c r="CU1948" s="7"/>
      <c r="CV1948" s="7"/>
      <c r="CW1948" s="7"/>
      <c r="CX1948" s="7"/>
      <c r="CY1948" s="7"/>
      <c r="CZ1948" s="7"/>
      <c r="DA1948" s="7"/>
      <c r="DB1948" s="7"/>
    </row>
    <row r="1949" spans="22:106"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  <c r="AV1949" s="7"/>
      <c r="AW1949" s="7"/>
      <c r="AX1949" s="7"/>
      <c r="AY1949" s="7"/>
      <c r="AZ1949" s="7"/>
      <c r="BA1949" s="7"/>
      <c r="BB1949" s="7"/>
      <c r="BC1949" s="7"/>
      <c r="BD1949" s="7"/>
      <c r="BE1949" s="7"/>
      <c r="BF1949" s="7"/>
      <c r="BG1949" s="7"/>
      <c r="BH1949" s="7"/>
      <c r="BI1949" s="7"/>
      <c r="BJ1949" s="7"/>
      <c r="BK1949" s="7"/>
      <c r="BL1949" s="7"/>
      <c r="BM1949" s="7"/>
      <c r="BN1949" s="7"/>
      <c r="BO1949" s="7"/>
      <c r="BP1949" s="7"/>
      <c r="BQ1949" s="7"/>
      <c r="BR1949" s="7"/>
      <c r="BS1949" s="7"/>
      <c r="BT1949" s="7"/>
      <c r="BU1949" s="7"/>
      <c r="BV1949" s="7"/>
      <c r="BW1949" s="7"/>
      <c r="BX1949" s="7"/>
      <c r="BY1949" s="7"/>
      <c r="BZ1949" s="7"/>
      <c r="CA1949" s="7"/>
      <c r="CB1949" s="7"/>
      <c r="CC1949" s="7"/>
      <c r="CD1949" s="7"/>
      <c r="CE1949" s="7"/>
      <c r="CF1949" s="7"/>
      <c r="CG1949" s="7"/>
      <c r="CH1949" s="7"/>
      <c r="CI1949" s="7"/>
      <c r="CJ1949" s="7"/>
      <c r="CK1949" s="7"/>
      <c r="CL1949" s="7"/>
      <c r="CM1949" s="7"/>
      <c r="CN1949" s="7"/>
      <c r="CO1949" s="7"/>
      <c r="CP1949" s="7"/>
      <c r="CQ1949" s="7"/>
      <c r="CR1949" s="7"/>
      <c r="CS1949" s="7"/>
      <c r="CT1949" s="7"/>
      <c r="CU1949" s="7"/>
      <c r="CV1949" s="7"/>
      <c r="CW1949" s="7"/>
      <c r="CX1949" s="7"/>
      <c r="CY1949" s="7"/>
      <c r="CZ1949" s="7"/>
      <c r="DA1949" s="7"/>
      <c r="DB1949" s="7"/>
    </row>
    <row r="1950" spans="22:106"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  <c r="AV1950" s="7"/>
      <c r="AW1950" s="7"/>
      <c r="AX1950" s="7"/>
      <c r="AY1950" s="7"/>
      <c r="AZ1950" s="7"/>
      <c r="BA1950" s="7"/>
      <c r="BB1950" s="7"/>
      <c r="BC1950" s="7"/>
      <c r="BD1950" s="7"/>
      <c r="BE1950" s="7"/>
      <c r="BF1950" s="7"/>
      <c r="BG1950" s="7"/>
      <c r="BH1950" s="7"/>
      <c r="BI1950" s="7"/>
      <c r="BJ1950" s="7"/>
      <c r="BK1950" s="7"/>
      <c r="BL1950" s="7"/>
      <c r="BM1950" s="7"/>
      <c r="BN1950" s="7"/>
      <c r="BO1950" s="7"/>
      <c r="BP1950" s="7"/>
      <c r="BQ1950" s="7"/>
      <c r="BR1950" s="7"/>
      <c r="BS1950" s="7"/>
      <c r="BT1950" s="7"/>
      <c r="BU1950" s="7"/>
      <c r="BV1950" s="7"/>
      <c r="BW1950" s="7"/>
      <c r="BX1950" s="7"/>
      <c r="BY1950" s="7"/>
      <c r="BZ1950" s="7"/>
      <c r="CA1950" s="7"/>
      <c r="CB1950" s="7"/>
      <c r="CC1950" s="7"/>
      <c r="CD1950" s="7"/>
      <c r="CE1950" s="7"/>
      <c r="CF1950" s="7"/>
      <c r="CG1950" s="7"/>
      <c r="CH1950" s="7"/>
      <c r="CI1950" s="7"/>
      <c r="CJ1950" s="7"/>
      <c r="CK1950" s="7"/>
      <c r="CL1950" s="7"/>
      <c r="CM1950" s="7"/>
      <c r="CN1950" s="7"/>
      <c r="CO1950" s="7"/>
      <c r="CP1950" s="7"/>
      <c r="CQ1950" s="7"/>
      <c r="CR1950" s="7"/>
      <c r="CS1950" s="7"/>
      <c r="CT1950" s="7"/>
      <c r="CU1950" s="7"/>
      <c r="CV1950" s="7"/>
      <c r="CW1950" s="7"/>
      <c r="CX1950" s="7"/>
      <c r="CY1950" s="7"/>
      <c r="CZ1950" s="7"/>
      <c r="DA1950" s="7"/>
      <c r="DB1950" s="7"/>
    </row>
    <row r="1951" spans="22:106"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  <c r="AW1951" s="7"/>
      <c r="AX1951" s="7"/>
      <c r="AY1951" s="7"/>
      <c r="AZ1951" s="7"/>
      <c r="BA1951" s="7"/>
      <c r="BB1951" s="7"/>
      <c r="BC1951" s="7"/>
      <c r="BD1951" s="7"/>
      <c r="BE1951" s="7"/>
      <c r="BF1951" s="7"/>
      <c r="BG1951" s="7"/>
      <c r="BH1951" s="7"/>
      <c r="BI1951" s="7"/>
      <c r="BJ1951" s="7"/>
      <c r="BK1951" s="7"/>
      <c r="BL1951" s="7"/>
      <c r="BM1951" s="7"/>
      <c r="BN1951" s="7"/>
      <c r="BO1951" s="7"/>
      <c r="BP1951" s="7"/>
      <c r="BQ1951" s="7"/>
      <c r="BR1951" s="7"/>
      <c r="BS1951" s="7"/>
      <c r="BT1951" s="7"/>
      <c r="BU1951" s="7"/>
      <c r="BV1951" s="7"/>
      <c r="BW1951" s="7"/>
      <c r="BX1951" s="7"/>
      <c r="BY1951" s="7"/>
      <c r="BZ1951" s="7"/>
      <c r="CA1951" s="7"/>
      <c r="CB1951" s="7"/>
      <c r="CC1951" s="7"/>
      <c r="CD1951" s="7"/>
      <c r="CE1951" s="7"/>
      <c r="CF1951" s="7"/>
      <c r="CG1951" s="7"/>
      <c r="CH1951" s="7"/>
      <c r="CI1951" s="7"/>
      <c r="CJ1951" s="7"/>
      <c r="CK1951" s="7"/>
      <c r="CL1951" s="7"/>
      <c r="CM1951" s="7"/>
      <c r="CN1951" s="7"/>
      <c r="CO1951" s="7"/>
      <c r="CP1951" s="7"/>
      <c r="CQ1951" s="7"/>
      <c r="CR1951" s="7"/>
      <c r="CS1951" s="7"/>
      <c r="CT1951" s="7"/>
      <c r="CU1951" s="7"/>
      <c r="CV1951" s="7"/>
      <c r="CW1951" s="7"/>
      <c r="CX1951" s="7"/>
      <c r="CY1951" s="7"/>
      <c r="CZ1951" s="7"/>
      <c r="DA1951" s="7"/>
      <c r="DB1951" s="7"/>
    </row>
    <row r="1952" spans="22:106"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  <c r="AV1952" s="7"/>
      <c r="AW1952" s="7"/>
      <c r="AX1952" s="7"/>
      <c r="AY1952" s="7"/>
      <c r="AZ1952" s="7"/>
      <c r="BA1952" s="7"/>
      <c r="BB1952" s="7"/>
      <c r="BC1952" s="7"/>
      <c r="BD1952" s="7"/>
      <c r="BE1952" s="7"/>
      <c r="BF1952" s="7"/>
      <c r="BG1952" s="7"/>
      <c r="BH1952" s="7"/>
      <c r="BI1952" s="7"/>
      <c r="BJ1952" s="7"/>
      <c r="BK1952" s="7"/>
      <c r="BL1952" s="7"/>
      <c r="BM1952" s="7"/>
      <c r="BN1952" s="7"/>
      <c r="BO1952" s="7"/>
      <c r="BP1952" s="7"/>
      <c r="BQ1952" s="7"/>
      <c r="BR1952" s="7"/>
      <c r="BS1952" s="7"/>
      <c r="BT1952" s="7"/>
      <c r="BU1952" s="7"/>
      <c r="BV1952" s="7"/>
      <c r="BW1952" s="7"/>
      <c r="BX1952" s="7"/>
      <c r="BY1952" s="7"/>
      <c r="BZ1952" s="7"/>
      <c r="CA1952" s="7"/>
      <c r="CB1952" s="7"/>
      <c r="CC1952" s="7"/>
      <c r="CD1952" s="7"/>
      <c r="CE1952" s="7"/>
      <c r="CF1952" s="7"/>
      <c r="CG1952" s="7"/>
      <c r="CH1952" s="7"/>
      <c r="CI1952" s="7"/>
      <c r="CJ1952" s="7"/>
      <c r="CK1952" s="7"/>
      <c r="CL1952" s="7"/>
      <c r="CM1952" s="7"/>
      <c r="CN1952" s="7"/>
      <c r="CO1952" s="7"/>
      <c r="CP1952" s="7"/>
      <c r="CQ1952" s="7"/>
      <c r="CR1952" s="7"/>
      <c r="CS1952" s="7"/>
      <c r="CT1952" s="7"/>
      <c r="CU1952" s="7"/>
      <c r="CV1952" s="7"/>
      <c r="CW1952" s="7"/>
      <c r="CX1952" s="7"/>
      <c r="CY1952" s="7"/>
      <c r="CZ1952" s="7"/>
      <c r="DA1952" s="7"/>
      <c r="DB1952" s="7"/>
    </row>
    <row r="1953" spans="22:106"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  <c r="AW1953" s="7"/>
      <c r="AX1953" s="7"/>
      <c r="AY1953" s="7"/>
      <c r="AZ1953" s="7"/>
      <c r="BA1953" s="7"/>
      <c r="BB1953" s="7"/>
      <c r="BC1953" s="7"/>
      <c r="BD1953" s="7"/>
      <c r="BE1953" s="7"/>
      <c r="BF1953" s="7"/>
      <c r="BG1953" s="7"/>
      <c r="BH1953" s="7"/>
      <c r="BI1953" s="7"/>
      <c r="BJ1953" s="7"/>
      <c r="BK1953" s="7"/>
      <c r="BL1953" s="7"/>
      <c r="BM1953" s="7"/>
      <c r="BN1953" s="7"/>
      <c r="BO1953" s="7"/>
      <c r="BP1953" s="7"/>
      <c r="BQ1953" s="7"/>
      <c r="BR1953" s="7"/>
      <c r="BS1953" s="7"/>
      <c r="BT1953" s="7"/>
      <c r="BU1953" s="7"/>
      <c r="BV1953" s="7"/>
      <c r="BW1953" s="7"/>
      <c r="BX1953" s="7"/>
      <c r="BY1953" s="7"/>
      <c r="BZ1953" s="7"/>
      <c r="CA1953" s="7"/>
      <c r="CB1953" s="7"/>
      <c r="CC1953" s="7"/>
      <c r="CD1953" s="7"/>
      <c r="CE1953" s="7"/>
      <c r="CF1953" s="7"/>
      <c r="CG1953" s="7"/>
      <c r="CH1953" s="7"/>
      <c r="CI1953" s="7"/>
      <c r="CJ1953" s="7"/>
      <c r="CK1953" s="7"/>
      <c r="CL1953" s="7"/>
      <c r="CM1953" s="7"/>
      <c r="CN1953" s="7"/>
      <c r="CO1953" s="7"/>
      <c r="CP1953" s="7"/>
      <c r="CQ1953" s="7"/>
      <c r="CR1953" s="7"/>
      <c r="CS1953" s="7"/>
      <c r="CT1953" s="7"/>
      <c r="CU1953" s="7"/>
      <c r="CV1953" s="7"/>
      <c r="CW1953" s="7"/>
      <c r="CX1953" s="7"/>
      <c r="CY1953" s="7"/>
      <c r="CZ1953" s="7"/>
      <c r="DA1953" s="7"/>
      <c r="DB1953" s="7"/>
    </row>
    <row r="1954" spans="22:106"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  <c r="AV1954" s="7"/>
      <c r="AW1954" s="7"/>
      <c r="AX1954" s="7"/>
      <c r="AY1954" s="7"/>
      <c r="AZ1954" s="7"/>
      <c r="BA1954" s="7"/>
      <c r="BB1954" s="7"/>
      <c r="BC1954" s="7"/>
      <c r="BD1954" s="7"/>
      <c r="BE1954" s="7"/>
      <c r="BF1954" s="7"/>
      <c r="BG1954" s="7"/>
      <c r="BH1954" s="7"/>
      <c r="BI1954" s="7"/>
      <c r="BJ1954" s="7"/>
      <c r="BK1954" s="7"/>
      <c r="BL1954" s="7"/>
      <c r="BM1954" s="7"/>
      <c r="BN1954" s="7"/>
      <c r="BO1954" s="7"/>
      <c r="BP1954" s="7"/>
      <c r="BQ1954" s="7"/>
      <c r="BR1954" s="7"/>
      <c r="BS1954" s="7"/>
      <c r="BT1954" s="7"/>
      <c r="BU1954" s="7"/>
      <c r="BV1954" s="7"/>
      <c r="BW1954" s="7"/>
      <c r="BX1954" s="7"/>
      <c r="BY1954" s="7"/>
      <c r="BZ1954" s="7"/>
      <c r="CA1954" s="7"/>
      <c r="CB1954" s="7"/>
      <c r="CC1954" s="7"/>
      <c r="CD1954" s="7"/>
      <c r="CE1954" s="7"/>
      <c r="CF1954" s="7"/>
      <c r="CG1954" s="7"/>
      <c r="CH1954" s="7"/>
      <c r="CI1954" s="7"/>
      <c r="CJ1954" s="7"/>
      <c r="CK1954" s="7"/>
      <c r="CL1954" s="7"/>
      <c r="CM1954" s="7"/>
      <c r="CN1954" s="7"/>
      <c r="CO1954" s="7"/>
      <c r="CP1954" s="7"/>
      <c r="CQ1954" s="7"/>
      <c r="CR1954" s="7"/>
      <c r="CS1954" s="7"/>
      <c r="CT1954" s="7"/>
      <c r="CU1954" s="7"/>
      <c r="CV1954" s="7"/>
      <c r="CW1954" s="7"/>
      <c r="CX1954" s="7"/>
      <c r="CY1954" s="7"/>
      <c r="CZ1954" s="7"/>
      <c r="DA1954" s="7"/>
      <c r="DB1954" s="7"/>
    </row>
    <row r="1955" spans="22:106"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  <c r="AV1955" s="7"/>
      <c r="AW1955" s="7"/>
      <c r="AX1955" s="7"/>
      <c r="AY1955" s="7"/>
      <c r="AZ1955" s="7"/>
      <c r="BA1955" s="7"/>
      <c r="BB1955" s="7"/>
      <c r="BC1955" s="7"/>
      <c r="BD1955" s="7"/>
      <c r="BE1955" s="7"/>
      <c r="BF1955" s="7"/>
      <c r="BG1955" s="7"/>
      <c r="BH1955" s="7"/>
      <c r="BI1955" s="7"/>
      <c r="BJ1955" s="7"/>
      <c r="BK1955" s="7"/>
      <c r="BL1955" s="7"/>
      <c r="BM1955" s="7"/>
      <c r="BN1955" s="7"/>
      <c r="BO1955" s="7"/>
      <c r="BP1955" s="7"/>
      <c r="BQ1955" s="7"/>
      <c r="BR1955" s="7"/>
      <c r="BS1955" s="7"/>
      <c r="BT1955" s="7"/>
      <c r="BU1955" s="7"/>
      <c r="BV1955" s="7"/>
      <c r="BW1955" s="7"/>
      <c r="BX1955" s="7"/>
      <c r="BY1955" s="7"/>
      <c r="BZ1955" s="7"/>
      <c r="CA1955" s="7"/>
      <c r="CB1955" s="7"/>
      <c r="CC1955" s="7"/>
      <c r="CD1955" s="7"/>
      <c r="CE1955" s="7"/>
      <c r="CF1955" s="7"/>
      <c r="CG1955" s="7"/>
      <c r="CH1955" s="7"/>
      <c r="CI1955" s="7"/>
      <c r="CJ1955" s="7"/>
      <c r="CK1955" s="7"/>
      <c r="CL1955" s="7"/>
      <c r="CM1955" s="7"/>
      <c r="CN1955" s="7"/>
      <c r="CO1955" s="7"/>
      <c r="CP1955" s="7"/>
      <c r="CQ1955" s="7"/>
      <c r="CR1955" s="7"/>
      <c r="CS1955" s="7"/>
      <c r="CT1955" s="7"/>
      <c r="CU1955" s="7"/>
      <c r="CV1955" s="7"/>
      <c r="CW1955" s="7"/>
      <c r="CX1955" s="7"/>
      <c r="CY1955" s="7"/>
      <c r="CZ1955" s="7"/>
      <c r="DA1955" s="7"/>
      <c r="DB1955" s="7"/>
    </row>
    <row r="1956" spans="22:106"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  <c r="AV1956" s="7"/>
      <c r="AW1956" s="7"/>
      <c r="AX1956" s="7"/>
      <c r="AY1956" s="7"/>
      <c r="AZ1956" s="7"/>
      <c r="BA1956" s="7"/>
      <c r="BB1956" s="7"/>
      <c r="BC1956" s="7"/>
      <c r="BD1956" s="7"/>
      <c r="BE1956" s="7"/>
      <c r="BF1956" s="7"/>
      <c r="BG1956" s="7"/>
      <c r="BH1956" s="7"/>
      <c r="BI1956" s="7"/>
      <c r="BJ1956" s="7"/>
      <c r="BK1956" s="7"/>
      <c r="BL1956" s="7"/>
      <c r="BM1956" s="7"/>
      <c r="BN1956" s="7"/>
      <c r="BO1956" s="7"/>
      <c r="BP1956" s="7"/>
      <c r="BQ1956" s="7"/>
      <c r="BR1956" s="7"/>
      <c r="BS1956" s="7"/>
      <c r="BT1956" s="7"/>
      <c r="BU1956" s="7"/>
      <c r="BV1956" s="7"/>
      <c r="BW1956" s="7"/>
      <c r="BX1956" s="7"/>
      <c r="BY1956" s="7"/>
      <c r="BZ1956" s="7"/>
      <c r="CA1956" s="7"/>
      <c r="CB1956" s="7"/>
      <c r="CC1956" s="7"/>
      <c r="CD1956" s="7"/>
      <c r="CE1956" s="7"/>
      <c r="CF1956" s="7"/>
      <c r="CG1956" s="7"/>
      <c r="CH1956" s="7"/>
      <c r="CI1956" s="7"/>
      <c r="CJ1956" s="7"/>
      <c r="CK1956" s="7"/>
      <c r="CL1956" s="7"/>
      <c r="CM1956" s="7"/>
      <c r="CN1956" s="7"/>
      <c r="CO1956" s="7"/>
      <c r="CP1956" s="7"/>
      <c r="CQ1956" s="7"/>
      <c r="CR1956" s="7"/>
      <c r="CS1956" s="7"/>
      <c r="CT1956" s="7"/>
      <c r="CU1956" s="7"/>
      <c r="CV1956" s="7"/>
      <c r="CW1956" s="7"/>
      <c r="CX1956" s="7"/>
      <c r="CY1956" s="7"/>
      <c r="CZ1956" s="7"/>
      <c r="DA1956" s="7"/>
      <c r="DB1956" s="7"/>
    </row>
    <row r="1957" spans="22:106"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  <c r="AW1957" s="7"/>
      <c r="AX1957" s="7"/>
      <c r="AY1957" s="7"/>
      <c r="AZ1957" s="7"/>
      <c r="BA1957" s="7"/>
      <c r="BB1957" s="7"/>
      <c r="BC1957" s="7"/>
      <c r="BD1957" s="7"/>
      <c r="BE1957" s="7"/>
      <c r="BF1957" s="7"/>
      <c r="BG1957" s="7"/>
      <c r="BH1957" s="7"/>
      <c r="BI1957" s="7"/>
      <c r="BJ1957" s="7"/>
      <c r="BK1957" s="7"/>
      <c r="BL1957" s="7"/>
      <c r="BM1957" s="7"/>
      <c r="BN1957" s="7"/>
      <c r="BO1957" s="7"/>
      <c r="BP1957" s="7"/>
      <c r="BQ1957" s="7"/>
      <c r="BR1957" s="7"/>
      <c r="BS1957" s="7"/>
      <c r="BT1957" s="7"/>
      <c r="BU1957" s="7"/>
      <c r="BV1957" s="7"/>
      <c r="BW1957" s="7"/>
      <c r="BX1957" s="7"/>
      <c r="BY1957" s="7"/>
      <c r="BZ1957" s="7"/>
      <c r="CA1957" s="7"/>
      <c r="CB1957" s="7"/>
      <c r="CC1957" s="7"/>
      <c r="CD1957" s="7"/>
      <c r="CE1957" s="7"/>
      <c r="CF1957" s="7"/>
      <c r="CG1957" s="7"/>
      <c r="CH1957" s="7"/>
      <c r="CI1957" s="7"/>
      <c r="CJ1957" s="7"/>
      <c r="CK1957" s="7"/>
      <c r="CL1957" s="7"/>
      <c r="CM1957" s="7"/>
      <c r="CN1957" s="7"/>
      <c r="CO1957" s="7"/>
      <c r="CP1957" s="7"/>
      <c r="CQ1957" s="7"/>
      <c r="CR1957" s="7"/>
      <c r="CS1957" s="7"/>
      <c r="CT1957" s="7"/>
      <c r="CU1957" s="7"/>
      <c r="CV1957" s="7"/>
      <c r="CW1957" s="7"/>
      <c r="CX1957" s="7"/>
      <c r="CY1957" s="7"/>
      <c r="CZ1957" s="7"/>
      <c r="DA1957" s="7"/>
      <c r="DB1957" s="7"/>
    </row>
    <row r="1958" spans="22:106"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  <c r="AV1958" s="7"/>
      <c r="AW1958" s="7"/>
      <c r="AX1958" s="7"/>
      <c r="AY1958" s="7"/>
      <c r="AZ1958" s="7"/>
      <c r="BA1958" s="7"/>
      <c r="BB1958" s="7"/>
      <c r="BC1958" s="7"/>
      <c r="BD1958" s="7"/>
      <c r="BE1958" s="7"/>
      <c r="BF1958" s="7"/>
      <c r="BG1958" s="7"/>
      <c r="BH1958" s="7"/>
      <c r="BI1958" s="7"/>
      <c r="BJ1958" s="7"/>
      <c r="BK1958" s="7"/>
      <c r="BL1958" s="7"/>
      <c r="BM1958" s="7"/>
      <c r="BN1958" s="7"/>
      <c r="BO1958" s="7"/>
      <c r="BP1958" s="7"/>
      <c r="BQ1958" s="7"/>
      <c r="BR1958" s="7"/>
      <c r="BS1958" s="7"/>
      <c r="BT1958" s="7"/>
      <c r="BU1958" s="7"/>
      <c r="BV1958" s="7"/>
      <c r="BW1958" s="7"/>
      <c r="BX1958" s="7"/>
      <c r="BY1958" s="7"/>
      <c r="BZ1958" s="7"/>
      <c r="CA1958" s="7"/>
      <c r="CB1958" s="7"/>
      <c r="CC1958" s="7"/>
      <c r="CD1958" s="7"/>
      <c r="CE1958" s="7"/>
      <c r="CF1958" s="7"/>
      <c r="CG1958" s="7"/>
      <c r="CH1958" s="7"/>
      <c r="CI1958" s="7"/>
      <c r="CJ1958" s="7"/>
      <c r="CK1958" s="7"/>
      <c r="CL1958" s="7"/>
      <c r="CM1958" s="7"/>
      <c r="CN1958" s="7"/>
      <c r="CO1958" s="7"/>
      <c r="CP1958" s="7"/>
      <c r="CQ1958" s="7"/>
      <c r="CR1958" s="7"/>
      <c r="CS1958" s="7"/>
      <c r="CT1958" s="7"/>
      <c r="CU1958" s="7"/>
      <c r="CV1958" s="7"/>
      <c r="CW1958" s="7"/>
      <c r="CX1958" s="7"/>
      <c r="CY1958" s="7"/>
      <c r="CZ1958" s="7"/>
      <c r="DA1958" s="7"/>
      <c r="DB1958" s="7"/>
    </row>
    <row r="1959" spans="22:106"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  <c r="AV1959" s="7"/>
      <c r="AW1959" s="7"/>
      <c r="AX1959" s="7"/>
      <c r="AY1959" s="7"/>
      <c r="AZ1959" s="7"/>
      <c r="BA1959" s="7"/>
      <c r="BB1959" s="7"/>
      <c r="BC1959" s="7"/>
      <c r="BD1959" s="7"/>
      <c r="BE1959" s="7"/>
      <c r="BF1959" s="7"/>
      <c r="BG1959" s="7"/>
      <c r="BH1959" s="7"/>
      <c r="BI1959" s="7"/>
      <c r="BJ1959" s="7"/>
      <c r="BK1959" s="7"/>
      <c r="BL1959" s="7"/>
      <c r="BM1959" s="7"/>
      <c r="BN1959" s="7"/>
      <c r="BO1959" s="7"/>
      <c r="BP1959" s="7"/>
      <c r="BQ1959" s="7"/>
      <c r="BR1959" s="7"/>
      <c r="BS1959" s="7"/>
      <c r="BT1959" s="7"/>
      <c r="BU1959" s="7"/>
      <c r="BV1959" s="7"/>
      <c r="BW1959" s="7"/>
      <c r="BX1959" s="7"/>
      <c r="BY1959" s="7"/>
      <c r="BZ1959" s="7"/>
      <c r="CA1959" s="7"/>
      <c r="CB1959" s="7"/>
      <c r="CC1959" s="7"/>
      <c r="CD1959" s="7"/>
      <c r="CE1959" s="7"/>
      <c r="CF1959" s="7"/>
      <c r="CG1959" s="7"/>
      <c r="CH1959" s="7"/>
      <c r="CI1959" s="7"/>
      <c r="CJ1959" s="7"/>
      <c r="CK1959" s="7"/>
      <c r="CL1959" s="7"/>
      <c r="CM1959" s="7"/>
      <c r="CN1959" s="7"/>
      <c r="CO1959" s="7"/>
      <c r="CP1959" s="7"/>
      <c r="CQ1959" s="7"/>
      <c r="CR1959" s="7"/>
      <c r="CS1959" s="7"/>
      <c r="CT1959" s="7"/>
      <c r="CU1959" s="7"/>
      <c r="CV1959" s="7"/>
      <c r="CW1959" s="7"/>
      <c r="CX1959" s="7"/>
      <c r="CY1959" s="7"/>
      <c r="CZ1959" s="7"/>
      <c r="DA1959" s="7"/>
      <c r="DB1959" s="7"/>
    </row>
    <row r="1960" spans="22:106"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  <c r="AV1960" s="7"/>
      <c r="AW1960" s="7"/>
      <c r="AX1960" s="7"/>
      <c r="AY1960" s="7"/>
      <c r="AZ1960" s="7"/>
      <c r="BA1960" s="7"/>
      <c r="BB1960" s="7"/>
      <c r="BC1960" s="7"/>
      <c r="BD1960" s="7"/>
      <c r="BE1960" s="7"/>
      <c r="BF1960" s="7"/>
      <c r="BG1960" s="7"/>
      <c r="BH1960" s="7"/>
      <c r="BI1960" s="7"/>
      <c r="BJ1960" s="7"/>
      <c r="BK1960" s="7"/>
      <c r="BL1960" s="7"/>
      <c r="BM1960" s="7"/>
      <c r="BN1960" s="7"/>
      <c r="BO1960" s="7"/>
      <c r="BP1960" s="7"/>
      <c r="BQ1960" s="7"/>
      <c r="BR1960" s="7"/>
      <c r="BS1960" s="7"/>
      <c r="BT1960" s="7"/>
      <c r="BU1960" s="7"/>
      <c r="BV1960" s="7"/>
      <c r="BW1960" s="7"/>
      <c r="BX1960" s="7"/>
      <c r="BY1960" s="7"/>
      <c r="BZ1960" s="7"/>
      <c r="CA1960" s="7"/>
      <c r="CB1960" s="7"/>
      <c r="CC1960" s="7"/>
      <c r="CD1960" s="7"/>
      <c r="CE1960" s="7"/>
      <c r="CF1960" s="7"/>
      <c r="CG1960" s="7"/>
      <c r="CH1960" s="7"/>
      <c r="CI1960" s="7"/>
      <c r="CJ1960" s="7"/>
      <c r="CK1960" s="7"/>
      <c r="CL1960" s="7"/>
      <c r="CM1960" s="7"/>
      <c r="CN1960" s="7"/>
      <c r="CO1960" s="7"/>
      <c r="CP1960" s="7"/>
      <c r="CQ1960" s="7"/>
      <c r="CR1960" s="7"/>
      <c r="CS1960" s="7"/>
      <c r="CT1960" s="7"/>
      <c r="CU1960" s="7"/>
      <c r="CV1960" s="7"/>
      <c r="CW1960" s="7"/>
      <c r="CX1960" s="7"/>
      <c r="CY1960" s="7"/>
      <c r="CZ1960" s="7"/>
      <c r="DA1960" s="7"/>
      <c r="DB1960" s="7"/>
    </row>
    <row r="1961" spans="22:106"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  <c r="AV1961" s="7"/>
      <c r="AW1961" s="7"/>
      <c r="AX1961" s="7"/>
      <c r="AY1961" s="7"/>
      <c r="AZ1961" s="7"/>
      <c r="BA1961" s="7"/>
      <c r="BB1961" s="7"/>
      <c r="BC1961" s="7"/>
      <c r="BD1961" s="7"/>
      <c r="BE1961" s="7"/>
      <c r="BF1961" s="7"/>
      <c r="BG1961" s="7"/>
      <c r="BH1961" s="7"/>
      <c r="BI1961" s="7"/>
      <c r="BJ1961" s="7"/>
      <c r="BK1961" s="7"/>
      <c r="BL1961" s="7"/>
      <c r="BM1961" s="7"/>
      <c r="BN1961" s="7"/>
      <c r="BO1961" s="7"/>
      <c r="BP1961" s="7"/>
      <c r="BQ1961" s="7"/>
      <c r="BR1961" s="7"/>
      <c r="BS1961" s="7"/>
      <c r="BT1961" s="7"/>
      <c r="BU1961" s="7"/>
      <c r="BV1961" s="7"/>
      <c r="BW1961" s="7"/>
      <c r="BX1961" s="7"/>
      <c r="BY1961" s="7"/>
      <c r="BZ1961" s="7"/>
      <c r="CA1961" s="7"/>
      <c r="CB1961" s="7"/>
      <c r="CC1961" s="7"/>
      <c r="CD1961" s="7"/>
      <c r="CE1961" s="7"/>
      <c r="CF1961" s="7"/>
      <c r="CG1961" s="7"/>
      <c r="CH1961" s="7"/>
      <c r="CI1961" s="7"/>
      <c r="CJ1961" s="7"/>
      <c r="CK1961" s="7"/>
      <c r="CL1961" s="7"/>
      <c r="CM1961" s="7"/>
      <c r="CN1961" s="7"/>
      <c r="CO1961" s="7"/>
      <c r="CP1961" s="7"/>
      <c r="CQ1961" s="7"/>
      <c r="CR1961" s="7"/>
      <c r="CS1961" s="7"/>
      <c r="CT1961" s="7"/>
      <c r="CU1961" s="7"/>
      <c r="CV1961" s="7"/>
      <c r="CW1961" s="7"/>
      <c r="CX1961" s="7"/>
      <c r="CY1961" s="7"/>
      <c r="CZ1961" s="7"/>
      <c r="DA1961" s="7"/>
      <c r="DB1961" s="7"/>
    </row>
    <row r="1962" spans="22:106"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  <c r="AV1962" s="7"/>
      <c r="AW1962" s="7"/>
      <c r="AX1962" s="7"/>
      <c r="AY1962" s="7"/>
      <c r="AZ1962" s="7"/>
      <c r="BA1962" s="7"/>
      <c r="BB1962" s="7"/>
      <c r="BC1962" s="7"/>
      <c r="BD1962" s="7"/>
      <c r="BE1962" s="7"/>
      <c r="BF1962" s="7"/>
      <c r="BG1962" s="7"/>
      <c r="BH1962" s="7"/>
      <c r="BI1962" s="7"/>
      <c r="BJ1962" s="7"/>
      <c r="BK1962" s="7"/>
      <c r="BL1962" s="7"/>
      <c r="BM1962" s="7"/>
      <c r="BN1962" s="7"/>
      <c r="BO1962" s="7"/>
      <c r="BP1962" s="7"/>
      <c r="BQ1962" s="7"/>
      <c r="BR1962" s="7"/>
      <c r="BS1962" s="7"/>
      <c r="BT1962" s="7"/>
      <c r="BU1962" s="7"/>
      <c r="BV1962" s="7"/>
      <c r="BW1962" s="7"/>
      <c r="BX1962" s="7"/>
      <c r="BY1962" s="7"/>
      <c r="BZ1962" s="7"/>
      <c r="CA1962" s="7"/>
      <c r="CB1962" s="7"/>
      <c r="CC1962" s="7"/>
      <c r="CD1962" s="7"/>
      <c r="CE1962" s="7"/>
      <c r="CF1962" s="7"/>
      <c r="CG1962" s="7"/>
      <c r="CH1962" s="7"/>
      <c r="CI1962" s="7"/>
      <c r="CJ1962" s="7"/>
      <c r="CK1962" s="7"/>
      <c r="CL1962" s="7"/>
      <c r="CM1962" s="7"/>
      <c r="CN1962" s="7"/>
      <c r="CO1962" s="7"/>
      <c r="CP1962" s="7"/>
      <c r="CQ1962" s="7"/>
      <c r="CR1962" s="7"/>
      <c r="CS1962" s="7"/>
      <c r="CT1962" s="7"/>
      <c r="CU1962" s="7"/>
      <c r="CV1962" s="7"/>
      <c r="CW1962" s="7"/>
      <c r="CX1962" s="7"/>
      <c r="CY1962" s="7"/>
      <c r="CZ1962" s="7"/>
      <c r="DA1962" s="7"/>
      <c r="DB1962" s="7"/>
    </row>
    <row r="1963" spans="22:106"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  <c r="AV1963" s="7"/>
      <c r="AW1963" s="7"/>
      <c r="AX1963" s="7"/>
      <c r="AY1963" s="7"/>
      <c r="AZ1963" s="7"/>
      <c r="BA1963" s="7"/>
      <c r="BB1963" s="7"/>
      <c r="BC1963" s="7"/>
      <c r="BD1963" s="7"/>
      <c r="BE1963" s="7"/>
      <c r="BF1963" s="7"/>
      <c r="BG1963" s="7"/>
      <c r="BH1963" s="7"/>
      <c r="BI1963" s="7"/>
      <c r="BJ1963" s="7"/>
      <c r="BK1963" s="7"/>
      <c r="BL1963" s="7"/>
      <c r="BM1963" s="7"/>
      <c r="BN1963" s="7"/>
      <c r="BO1963" s="7"/>
      <c r="BP1963" s="7"/>
      <c r="BQ1963" s="7"/>
      <c r="BR1963" s="7"/>
      <c r="BS1963" s="7"/>
      <c r="BT1963" s="7"/>
      <c r="BU1963" s="7"/>
      <c r="BV1963" s="7"/>
      <c r="BW1963" s="7"/>
      <c r="BX1963" s="7"/>
      <c r="BY1963" s="7"/>
      <c r="BZ1963" s="7"/>
      <c r="CA1963" s="7"/>
      <c r="CB1963" s="7"/>
      <c r="CC1963" s="7"/>
      <c r="CD1963" s="7"/>
      <c r="CE1963" s="7"/>
      <c r="CF1963" s="7"/>
      <c r="CG1963" s="7"/>
      <c r="CH1963" s="7"/>
      <c r="CI1963" s="7"/>
      <c r="CJ1963" s="7"/>
      <c r="CK1963" s="7"/>
      <c r="CL1963" s="7"/>
      <c r="CM1963" s="7"/>
      <c r="CN1963" s="7"/>
      <c r="CO1963" s="7"/>
      <c r="CP1963" s="7"/>
      <c r="CQ1963" s="7"/>
      <c r="CR1963" s="7"/>
      <c r="CS1963" s="7"/>
      <c r="CT1963" s="7"/>
      <c r="CU1963" s="7"/>
      <c r="CV1963" s="7"/>
      <c r="CW1963" s="7"/>
      <c r="CX1963" s="7"/>
      <c r="CY1963" s="7"/>
      <c r="CZ1963" s="7"/>
      <c r="DA1963" s="7"/>
      <c r="DB1963" s="7"/>
    </row>
    <row r="1964" spans="22:106"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  <c r="AV1964" s="7"/>
      <c r="AW1964" s="7"/>
      <c r="AX1964" s="7"/>
      <c r="AY1964" s="7"/>
      <c r="AZ1964" s="7"/>
      <c r="BA1964" s="7"/>
      <c r="BB1964" s="7"/>
      <c r="BC1964" s="7"/>
      <c r="BD1964" s="7"/>
      <c r="BE1964" s="7"/>
      <c r="BF1964" s="7"/>
      <c r="BG1964" s="7"/>
      <c r="BH1964" s="7"/>
      <c r="BI1964" s="7"/>
      <c r="BJ1964" s="7"/>
      <c r="BK1964" s="7"/>
      <c r="BL1964" s="7"/>
      <c r="BM1964" s="7"/>
      <c r="BN1964" s="7"/>
      <c r="BO1964" s="7"/>
      <c r="BP1964" s="7"/>
      <c r="BQ1964" s="7"/>
      <c r="BR1964" s="7"/>
      <c r="BS1964" s="7"/>
      <c r="BT1964" s="7"/>
      <c r="BU1964" s="7"/>
      <c r="BV1964" s="7"/>
      <c r="BW1964" s="7"/>
      <c r="BX1964" s="7"/>
      <c r="BY1964" s="7"/>
      <c r="BZ1964" s="7"/>
      <c r="CA1964" s="7"/>
      <c r="CB1964" s="7"/>
      <c r="CC1964" s="7"/>
      <c r="CD1964" s="7"/>
      <c r="CE1964" s="7"/>
      <c r="CF1964" s="7"/>
      <c r="CG1964" s="7"/>
      <c r="CH1964" s="7"/>
      <c r="CI1964" s="7"/>
      <c r="CJ1964" s="7"/>
      <c r="CK1964" s="7"/>
      <c r="CL1964" s="7"/>
      <c r="CM1964" s="7"/>
      <c r="CN1964" s="7"/>
      <c r="CO1964" s="7"/>
      <c r="CP1964" s="7"/>
      <c r="CQ1964" s="7"/>
      <c r="CR1964" s="7"/>
      <c r="CS1964" s="7"/>
      <c r="CT1964" s="7"/>
      <c r="CU1964" s="7"/>
      <c r="CV1964" s="7"/>
      <c r="CW1964" s="7"/>
      <c r="CX1964" s="7"/>
      <c r="CY1964" s="7"/>
      <c r="CZ1964" s="7"/>
      <c r="DA1964" s="7"/>
      <c r="DB1964" s="7"/>
    </row>
    <row r="1965" spans="22:106"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  <c r="AV1965" s="7"/>
      <c r="AW1965" s="7"/>
      <c r="AX1965" s="7"/>
      <c r="AY1965" s="7"/>
      <c r="AZ1965" s="7"/>
      <c r="BA1965" s="7"/>
      <c r="BB1965" s="7"/>
      <c r="BC1965" s="7"/>
      <c r="BD1965" s="7"/>
      <c r="BE1965" s="7"/>
      <c r="BF1965" s="7"/>
      <c r="BG1965" s="7"/>
      <c r="BH1965" s="7"/>
      <c r="BI1965" s="7"/>
      <c r="BJ1965" s="7"/>
      <c r="BK1965" s="7"/>
      <c r="BL1965" s="7"/>
      <c r="BM1965" s="7"/>
      <c r="BN1965" s="7"/>
      <c r="BO1965" s="7"/>
      <c r="BP1965" s="7"/>
      <c r="BQ1965" s="7"/>
      <c r="BR1965" s="7"/>
      <c r="BS1965" s="7"/>
      <c r="BT1965" s="7"/>
      <c r="BU1965" s="7"/>
      <c r="BV1965" s="7"/>
      <c r="BW1965" s="7"/>
      <c r="BX1965" s="7"/>
      <c r="BY1965" s="7"/>
      <c r="BZ1965" s="7"/>
      <c r="CA1965" s="7"/>
      <c r="CB1965" s="7"/>
      <c r="CC1965" s="7"/>
      <c r="CD1965" s="7"/>
      <c r="CE1965" s="7"/>
      <c r="CF1965" s="7"/>
      <c r="CG1965" s="7"/>
      <c r="CH1965" s="7"/>
      <c r="CI1965" s="7"/>
      <c r="CJ1965" s="7"/>
      <c r="CK1965" s="7"/>
      <c r="CL1965" s="7"/>
      <c r="CM1965" s="7"/>
      <c r="CN1965" s="7"/>
      <c r="CO1965" s="7"/>
      <c r="CP1965" s="7"/>
      <c r="CQ1965" s="7"/>
      <c r="CR1965" s="7"/>
      <c r="CS1965" s="7"/>
      <c r="CT1965" s="7"/>
      <c r="CU1965" s="7"/>
      <c r="CV1965" s="7"/>
      <c r="CW1965" s="7"/>
      <c r="CX1965" s="7"/>
      <c r="CY1965" s="7"/>
      <c r="CZ1965" s="7"/>
      <c r="DA1965" s="7"/>
      <c r="DB1965" s="7"/>
    </row>
    <row r="1966" spans="22:106"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  <c r="AV1966" s="7"/>
      <c r="AW1966" s="7"/>
      <c r="AX1966" s="7"/>
      <c r="AY1966" s="7"/>
      <c r="AZ1966" s="7"/>
      <c r="BA1966" s="7"/>
      <c r="BB1966" s="7"/>
      <c r="BC1966" s="7"/>
      <c r="BD1966" s="7"/>
      <c r="BE1966" s="7"/>
      <c r="BF1966" s="7"/>
      <c r="BG1966" s="7"/>
      <c r="BH1966" s="7"/>
      <c r="BI1966" s="7"/>
      <c r="BJ1966" s="7"/>
      <c r="BK1966" s="7"/>
      <c r="BL1966" s="7"/>
      <c r="BM1966" s="7"/>
      <c r="BN1966" s="7"/>
      <c r="BO1966" s="7"/>
      <c r="BP1966" s="7"/>
      <c r="BQ1966" s="7"/>
      <c r="BR1966" s="7"/>
      <c r="BS1966" s="7"/>
      <c r="BT1966" s="7"/>
      <c r="BU1966" s="7"/>
      <c r="BV1966" s="7"/>
      <c r="BW1966" s="7"/>
      <c r="BX1966" s="7"/>
      <c r="BY1966" s="7"/>
      <c r="BZ1966" s="7"/>
      <c r="CA1966" s="7"/>
      <c r="CB1966" s="7"/>
      <c r="CC1966" s="7"/>
      <c r="CD1966" s="7"/>
      <c r="CE1966" s="7"/>
      <c r="CF1966" s="7"/>
      <c r="CG1966" s="7"/>
      <c r="CH1966" s="7"/>
      <c r="CI1966" s="7"/>
      <c r="CJ1966" s="7"/>
      <c r="CK1966" s="7"/>
      <c r="CL1966" s="7"/>
      <c r="CM1966" s="7"/>
      <c r="CN1966" s="7"/>
      <c r="CO1966" s="7"/>
      <c r="CP1966" s="7"/>
      <c r="CQ1966" s="7"/>
      <c r="CR1966" s="7"/>
      <c r="CS1966" s="7"/>
      <c r="CT1966" s="7"/>
      <c r="CU1966" s="7"/>
      <c r="CV1966" s="7"/>
      <c r="CW1966" s="7"/>
      <c r="CX1966" s="7"/>
      <c r="CY1966" s="7"/>
      <c r="CZ1966" s="7"/>
      <c r="DA1966" s="7"/>
      <c r="DB1966" s="7"/>
    </row>
    <row r="1967" spans="22:106"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  <c r="AV1967" s="7"/>
      <c r="AW1967" s="7"/>
      <c r="AX1967" s="7"/>
      <c r="AY1967" s="7"/>
      <c r="AZ1967" s="7"/>
      <c r="BA1967" s="7"/>
      <c r="BB1967" s="7"/>
      <c r="BC1967" s="7"/>
      <c r="BD1967" s="7"/>
      <c r="BE1967" s="7"/>
      <c r="BF1967" s="7"/>
      <c r="BG1967" s="7"/>
      <c r="BH1967" s="7"/>
      <c r="BI1967" s="7"/>
      <c r="BJ1967" s="7"/>
      <c r="BK1967" s="7"/>
      <c r="BL1967" s="7"/>
      <c r="BM1967" s="7"/>
      <c r="BN1967" s="7"/>
      <c r="BO1967" s="7"/>
      <c r="BP1967" s="7"/>
      <c r="BQ1967" s="7"/>
      <c r="BR1967" s="7"/>
      <c r="BS1967" s="7"/>
      <c r="BT1967" s="7"/>
      <c r="BU1967" s="7"/>
      <c r="BV1967" s="7"/>
      <c r="BW1967" s="7"/>
      <c r="BX1967" s="7"/>
      <c r="BY1967" s="7"/>
      <c r="BZ1967" s="7"/>
      <c r="CA1967" s="7"/>
      <c r="CB1967" s="7"/>
      <c r="CC1967" s="7"/>
      <c r="CD1967" s="7"/>
      <c r="CE1967" s="7"/>
      <c r="CF1967" s="7"/>
      <c r="CG1967" s="7"/>
      <c r="CH1967" s="7"/>
      <c r="CI1967" s="7"/>
      <c r="CJ1967" s="7"/>
      <c r="CK1967" s="7"/>
      <c r="CL1967" s="7"/>
      <c r="CM1967" s="7"/>
      <c r="CN1967" s="7"/>
      <c r="CO1967" s="7"/>
      <c r="CP1967" s="7"/>
      <c r="CQ1967" s="7"/>
      <c r="CR1967" s="7"/>
      <c r="CS1967" s="7"/>
      <c r="CT1967" s="7"/>
      <c r="CU1967" s="7"/>
      <c r="CV1967" s="7"/>
      <c r="CW1967" s="7"/>
      <c r="CX1967" s="7"/>
      <c r="CY1967" s="7"/>
      <c r="CZ1967" s="7"/>
      <c r="DA1967" s="7"/>
      <c r="DB1967" s="7"/>
    </row>
    <row r="1968" spans="22:106"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  <c r="AV1968" s="7"/>
      <c r="AW1968" s="7"/>
      <c r="AX1968" s="7"/>
      <c r="AY1968" s="7"/>
      <c r="AZ1968" s="7"/>
      <c r="BA1968" s="7"/>
      <c r="BB1968" s="7"/>
      <c r="BC1968" s="7"/>
      <c r="BD1968" s="7"/>
      <c r="BE1968" s="7"/>
      <c r="BF1968" s="7"/>
      <c r="BG1968" s="7"/>
      <c r="BH1968" s="7"/>
      <c r="BI1968" s="7"/>
      <c r="BJ1968" s="7"/>
      <c r="BK1968" s="7"/>
      <c r="BL1968" s="7"/>
      <c r="BM1968" s="7"/>
      <c r="BN1968" s="7"/>
      <c r="BO1968" s="7"/>
      <c r="BP1968" s="7"/>
      <c r="BQ1968" s="7"/>
      <c r="BR1968" s="7"/>
      <c r="BS1968" s="7"/>
      <c r="BT1968" s="7"/>
      <c r="BU1968" s="7"/>
      <c r="BV1968" s="7"/>
      <c r="BW1968" s="7"/>
      <c r="BX1968" s="7"/>
      <c r="BY1968" s="7"/>
      <c r="BZ1968" s="7"/>
      <c r="CA1968" s="7"/>
      <c r="CB1968" s="7"/>
      <c r="CC1968" s="7"/>
      <c r="CD1968" s="7"/>
      <c r="CE1968" s="7"/>
      <c r="CF1968" s="7"/>
      <c r="CG1968" s="7"/>
      <c r="CH1968" s="7"/>
      <c r="CI1968" s="7"/>
      <c r="CJ1968" s="7"/>
      <c r="CK1968" s="7"/>
      <c r="CL1968" s="7"/>
      <c r="CM1968" s="7"/>
      <c r="CN1968" s="7"/>
      <c r="CO1968" s="7"/>
      <c r="CP1968" s="7"/>
      <c r="CQ1968" s="7"/>
      <c r="CR1968" s="7"/>
      <c r="CS1968" s="7"/>
      <c r="CT1968" s="7"/>
      <c r="CU1968" s="7"/>
      <c r="CV1968" s="7"/>
      <c r="CW1968" s="7"/>
      <c r="CX1968" s="7"/>
      <c r="CY1968" s="7"/>
      <c r="CZ1968" s="7"/>
      <c r="DA1968" s="7"/>
      <c r="DB1968" s="7"/>
    </row>
    <row r="1969" spans="22:106"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  <c r="AV1969" s="7"/>
      <c r="AW1969" s="7"/>
      <c r="AX1969" s="7"/>
      <c r="AY1969" s="7"/>
      <c r="AZ1969" s="7"/>
      <c r="BA1969" s="7"/>
      <c r="BB1969" s="7"/>
      <c r="BC1969" s="7"/>
      <c r="BD1969" s="7"/>
      <c r="BE1969" s="7"/>
      <c r="BF1969" s="7"/>
      <c r="BG1969" s="7"/>
      <c r="BH1969" s="7"/>
      <c r="BI1969" s="7"/>
      <c r="BJ1969" s="7"/>
      <c r="BK1969" s="7"/>
      <c r="BL1969" s="7"/>
      <c r="BM1969" s="7"/>
      <c r="BN1969" s="7"/>
      <c r="BO1969" s="7"/>
      <c r="BP1969" s="7"/>
      <c r="BQ1969" s="7"/>
      <c r="BR1969" s="7"/>
      <c r="BS1969" s="7"/>
      <c r="BT1969" s="7"/>
      <c r="BU1969" s="7"/>
      <c r="BV1969" s="7"/>
      <c r="BW1969" s="7"/>
      <c r="BX1969" s="7"/>
      <c r="BY1969" s="7"/>
      <c r="BZ1969" s="7"/>
      <c r="CA1969" s="7"/>
      <c r="CB1969" s="7"/>
      <c r="CC1969" s="7"/>
      <c r="CD1969" s="7"/>
      <c r="CE1969" s="7"/>
      <c r="CF1969" s="7"/>
      <c r="CG1969" s="7"/>
      <c r="CH1969" s="7"/>
      <c r="CI1969" s="7"/>
      <c r="CJ1969" s="7"/>
      <c r="CK1969" s="7"/>
      <c r="CL1969" s="7"/>
      <c r="CM1969" s="7"/>
      <c r="CN1969" s="7"/>
      <c r="CO1969" s="7"/>
      <c r="CP1969" s="7"/>
      <c r="CQ1969" s="7"/>
      <c r="CR1969" s="7"/>
      <c r="CS1969" s="7"/>
      <c r="CT1969" s="7"/>
      <c r="CU1969" s="7"/>
      <c r="CV1969" s="7"/>
      <c r="CW1969" s="7"/>
      <c r="CX1969" s="7"/>
      <c r="CY1969" s="7"/>
      <c r="CZ1969" s="7"/>
      <c r="DA1969" s="7"/>
      <c r="DB1969" s="7"/>
    </row>
    <row r="1970" spans="22:106"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  <c r="AV1970" s="7"/>
      <c r="AW1970" s="7"/>
      <c r="AX1970" s="7"/>
      <c r="AY1970" s="7"/>
      <c r="AZ1970" s="7"/>
      <c r="BA1970" s="7"/>
      <c r="BB1970" s="7"/>
      <c r="BC1970" s="7"/>
      <c r="BD1970" s="7"/>
      <c r="BE1970" s="7"/>
      <c r="BF1970" s="7"/>
      <c r="BG1970" s="7"/>
      <c r="BH1970" s="7"/>
      <c r="BI1970" s="7"/>
      <c r="BJ1970" s="7"/>
      <c r="BK1970" s="7"/>
      <c r="BL1970" s="7"/>
      <c r="BM1970" s="7"/>
      <c r="BN1970" s="7"/>
      <c r="BO1970" s="7"/>
      <c r="BP1970" s="7"/>
      <c r="BQ1970" s="7"/>
      <c r="BR1970" s="7"/>
      <c r="BS1970" s="7"/>
      <c r="BT1970" s="7"/>
      <c r="BU1970" s="7"/>
      <c r="BV1970" s="7"/>
      <c r="BW1970" s="7"/>
      <c r="BX1970" s="7"/>
      <c r="BY1970" s="7"/>
      <c r="BZ1970" s="7"/>
      <c r="CA1970" s="7"/>
      <c r="CB1970" s="7"/>
      <c r="CC1970" s="7"/>
      <c r="CD1970" s="7"/>
      <c r="CE1970" s="7"/>
      <c r="CF1970" s="7"/>
      <c r="CG1970" s="7"/>
      <c r="CH1970" s="7"/>
      <c r="CI1970" s="7"/>
      <c r="CJ1970" s="7"/>
      <c r="CK1970" s="7"/>
      <c r="CL1970" s="7"/>
      <c r="CM1970" s="7"/>
      <c r="CN1970" s="7"/>
      <c r="CO1970" s="7"/>
      <c r="CP1970" s="7"/>
      <c r="CQ1970" s="7"/>
      <c r="CR1970" s="7"/>
      <c r="CS1970" s="7"/>
      <c r="CT1970" s="7"/>
      <c r="CU1970" s="7"/>
      <c r="CV1970" s="7"/>
      <c r="CW1970" s="7"/>
      <c r="CX1970" s="7"/>
      <c r="CY1970" s="7"/>
      <c r="CZ1970" s="7"/>
      <c r="DA1970" s="7"/>
      <c r="DB1970" s="7"/>
    </row>
    <row r="1971" spans="22:106"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  <c r="AV1971" s="7"/>
      <c r="AW1971" s="7"/>
      <c r="AX1971" s="7"/>
      <c r="AY1971" s="7"/>
      <c r="AZ1971" s="7"/>
      <c r="BA1971" s="7"/>
      <c r="BB1971" s="7"/>
      <c r="BC1971" s="7"/>
      <c r="BD1971" s="7"/>
      <c r="BE1971" s="7"/>
      <c r="BF1971" s="7"/>
      <c r="BG1971" s="7"/>
      <c r="BH1971" s="7"/>
      <c r="BI1971" s="7"/>
      <c r="BJ1971" s="7"/>
      <c r="BK1971" s="7"/>
      <c r="BL1971" s="7"/>
      <c r="BM1971" s="7"/>
      <c r="BN1971" s="7"/>
      <c r="BO1971" s="7"/>
      <c r="BP1971" s="7"/>
      <c r="BQ1971" s="7"/>
      <c r="BR1971" s="7"/>
      <c r="BS1971" s="7"/>
      <c r="BT1971" s="7"/>
      <c r="BU1971" s="7"/>
      <c r="BV1971" s="7"/>
      <c r="BW1971" s="7"/>
      <c r="BX1971" s="7"/>
      <c r="BY1971" s="7"/>
      <c r="BZ1971" s="7"/>
      <c r="CA1971" s="7"/>
      <c r="CB1971" s="7"/>
      <c r="CC1971" s="7"/>
      <c r="CD1971" s="7"/>
      <c r="CE1971" s="7"/>
      <c r="CF1971" s="7"/>
      <c r="CG1971" s="7"/>
      <c r="CH1971" s="7"/>
      <c r="CI1971" s="7"/>
      <c r="CJ1971" s="7"/>
      <c r="CK1971" s="7"/>
      <c r="CL1971" s="7"/>
      <c r="CM1971" s="7"/>
      <c r="CN1971" s="7"/>
      <c r="CO1971" s="7"/>
      <c r="CP1971" s="7"/>
      <c r="CQ1971" s="7"/>
      <c r="CR1971" s="7"/>
      <c r="CS1971" s="7"/>
      <c r="CT1971" s="7"/>
      <c r="CU1971" s="7"/>
      <c r="CV1971" s="7"/>
      <c r="CW1971" s="7"/>
      <c r="CX1971" s="7"/>
      <c r="CY1971" s="7"/>
      <c r="CZ1971" s="7"/>
      <c r="DA1971" s="7"/>
      <c r="DB1971" s="7"/>
    </row>
    <row r="1972" spans="22:106"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  <c r="AV1972" s="7"/>
      <c r="AW1972" s="7"/>
      <c r="AX1972" s="7"/>
      <c r="AY1972" s="7"/>
      <c r="AZ1972" s="7"/>
      <c r="BA1972" s="7"/>
      <c r="BB1972" s="7"/>
      <c r="BC1972" s="7"/>
      <c r="BD1972" s="7"/>
      <c r="BE1972" s="7"/>
      <c r="BF1972" s="7"/>
      <c r="BG1972" s="7"/>
      <c r="BH1972" s="7"/>
      <c r="BI1972" s="7"/>
      <c r="BJ1972" s="7"/>
      <c r="BK1972" s="7"/>
      <c r="BL1972" s="7"/>
      <c r="BM1972" s="7"/>
      <c r="BN1972" s="7"/>
      <c r="BO1972" s="7"/>
      <c r="BP1972" s="7"/>
      <c r="BQ1972" s="7"/>
      <c r="BR1972" s="7"/>
      <c r="BS1972" s="7"/>
      <c r="BT1972" s="7"/>
      <c r="BU1972" s="7"/>
      <c r="BV1972" s="7"/>
      <c r="BW1972" s="7"/>
      <c r="BX1972" s="7"/>
      <c r="BY1972" s="7"/>
      <c r="BZ1972" s="7"/>
      <c r="CA1972" s="7"/>
      <c r="CB1972" s="7"/>
      <c r="CC1972" s="7"/>
      <c r="CD1972" s="7"/>
      <c r="CE1972" s="7"/>
      <c r="CF1972" s="7"/>
      <c r="CG1972" s="7"/>
      <c r="CH1972" s="7"/>
      <c r="CI1972" s="7"/>
      <c r="CJ1972" s="7"/>
      <c r="CK1972" s="7"/>
      <c r="CL1972" s="7"/>
      <c r="CM1972" s="7"/>
      <c r="CN1972" s="7"/>
      <c r="CO1972" s="7"/>
      <c r="CP1972" s="7"/>
      <c r="CQ1972" s="7"/>
      <c r="CR1972" s="7"/>
      <c r="CS1972" s="7"/>
      <c r="CT1972" s="7"/>
      <c r="CU1972" s="7"/>
      <c r="CV1972" s="7"/>
      <c r="CW1972" s="7"/>
      <c r="CX1972" s="7"/>
      <c r="CY1972" s="7"/>
      <c r="CZ1972" s="7"/>
      <c r="DA1972" s="7"/>
      <c r="DB1972" s="7"/>
    </row>
    <row r="1973" spans="22:106"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  <c r="AV1973" s="7"/>
      <c r="AW1973" s="7"/>
      <c r="AX1973" s="7"/>
      <c r="AY1973" s="7"/>
      <c r="AZ1973" s="7"/>
      <c r="BA1973" s="7"/>
      <c r="BB1973" s="7"/>
      <c r="BC1973" s="7"/>
      <c r="BD1973" s="7"/>
      <c r="BE1973" s="7"/>
      <c r="BF1973" s="7"/>
      <c r="BG1973" s="7"/>
      <c r="BH1973" s="7"/>
      <c r="BI1973" s="7"/>
      <c r="BJ1973" s="7"/>
      <c r="BK1973" s="7"/>
      <c r="BL1973" s="7"/>
      <c r="BM1973" s="7"/>
      <c r="BN1973" s="7"/>
      <c r="BO1973" s="7"/>
      <c r="BP1973" s="7"/>
      <c r="BQ1973" s="7"/>
      <c r="BR1973" s="7"/>
      <c r="BS1973" s="7"/>
      <c r="BT1973" s="7"/>
      <c r="BU1973" s="7"/>
      <c r="BV1973" s="7"/>
      <c r="BW1973" s="7"/>
      <c r="BX1973" s="7"/>
      <c r="BY1973" s="7"/>
      <c r="BZ1973" s="7"/>
      <c r="CA1973" s="7"/>
      <c r="CB1973" s="7"/>
      <c r="CC1973" s="7"/>
      <c r="CD1973" s="7"/>
      <c r="CE1973" s="7"/>
      <c r="CF1973" s="7"/>
      <c r="CG1973" s="7"/>
      <c r="CH1973" s="7"/>
      <c r="CI1973" s="7"/>
      <c r="CJ1973" s="7"/>
      <c r="CK1973" s="7"/>
      <c r="CL1973" s="7"/>
      <c r="CM1973" s="7"/>
      <c r="CN1973" s="7"/>
      <c r="CO1973" s="7"/>
      <c r="CP1973" s="7"/>
      <c r="CQ1973" s="7"/>
      <c r="CR1973" s="7"/>
      <c r="CS1973" s="7"/>
      <c r="CT1973" s="7"/>
      <c r="CU1973" s="7"/>
      <c r="CV1973" s="7"/>
      <c r="CW1973" s="7"/>
      <c r="CX1973" s="7"/>
      <c r="CY1973" s="7"/>
      <c r="CZ1973" s="7"/>
      <c r="DA1973" s="7"/>
      <c r="DB1973" s="7"/>
    </row>
    <row r="1974" spans="22:106"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  <c r="AV1974" s="7"/>
      <c r="AW1974" s="7"/>
      <c r="AX1974" s="7"/>
      <c r="AY1974" s="7"/>
      <c r="AZ1974" s="7"/>
      <c r="BA1974" s="7"/>
      <c r="BB1974" s="7"/>
      <c r="BC1974" s="7"/>
      <c r="BD1974" s="7"/>
      <c r="BE1974" s="7"/>
      <c r="BF1974" s="7"/>
      <c r="BG1974" s="7"/>
      <c r="BH1974" s="7"/>
      <c r="BI1974" s="7"/>
      <c r="BJ1974" s="7"/>
      <c r="BK1974" s="7"/>
      <c r="BL1974" s="7"/>
      <c r="BM1974" s="7"/>
      <c r="BN1974" s="7"/>
      <c r="BO1974" s="7"/>
      <c r="BP1974" s="7"/>
      <c r="BQ1974" s="7"/>
      <c r="BR1974" s="7"/>
      <c r="BS1974" s="7"/>
      <c r="BT1974" s="7"/>
      <c r="BU1974" s="7"/>
      <c r="BV1974" s="7"/>
      <c r="BW1974" s="7"/>
      <c r="BX1974" s="7"/>
      <c r="BY1974" s="7"/>
      <c r="BZ1974" s="7"/>
      <c r="CA1974" s="7"/>
      <c r="CB1974" s="7"/>
      <c r="CC1974" s="7"/>
      <c r="CD1974" s="7"/>
      <c r="CE1974" s="7"/>
      <c r="CF1974" s="7"/>
      <c r="CG1974" s="7"/>
      <c r="CH1974" s="7"/>
      <c r="CI1974" s="7"/>
      <c r="CJ1974" s="7"/>
      <c r="CK1974" s="7"/>
      <c r="CL1974" s="7"/>
      <c r="CM1974" s="7"/>
      <c r="CN1974" s="7"/>
      <c r="CO1974" s="7"/>
      <c r="CP1974" s="7"/>
      <c r="CQ1974" s="7"/>
      <c r="CR1974" s="7"/>
      <c r="CS1974" s="7"/>
      <c r="CT1974" s="7"/>
      <c r="CU1974" s="7"/>
      <c r="CV1974" s="7"/>
      <c r="CW1974" s="7"/>
      <c r="CX1974" s="7"/>
      <c r="CY1974" s="7"/>
      <c r="CZ1974" s="7"/>
      <c r="DA1974" s="7"/>
      <c r="DB1974" s="7"/>
    </row>
    <row r="1975" spans="22:106"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  <c r="AV1975" s="7"/>
      <c r="AW1975" s="7"/>
      <c r="AX1975" s="7"/>
      <c r="AY1975" s="7"/>
      <c r="AZ1975" s="7"/>
      <c r="BA1975" s="7"/>
      <c r="BB1975" s="7"/>
      <c r="BC1975" s="7"/>
      <c r="BD1975" s="7"/>
      <c r="BE1975" s="7"/>
      <c r="BF1975" s="7"/>
      <c r="BG1975" s="7"/>
      <c r="BH1975" s="7"/>
      <c r="BI1975" s="7"/>
      <c r="BJ1975" s="7"/>
      <c r="BK1975" s="7"/>
      <c r="BL1975" s="7"/>
      <c r="BM1975" s="7"/>
      <c r="BN1975" s="7"/>
      <c r="BO1975" s="7"/>
      <c r="BP1975" s="7"/>
      <c r="BQ1975" s="7"/>
      <c r="BR1975" s="7"/>
      <c r="BS1975" s="7"/>
      <c r="BT1975" s="7"/>
      <c r="BU1975" s="7"/>
      <c r="BV1975" s="7"/>
      <c r="BW1975" s="7"/>
      <c r="BX1975" s="7"/>
      <c r="BY1975" s="7"/>
      <c r="BZ1975" s="7"/>
      <c r="CA1975" s="7"/>
      <c r="CB1975" s="7"/>
      <c r="CC1975" s="7"/>
      <c r="CD1975" s="7"/>
      <c r="CE1975" s="7"/>
      <c r="CF1975" s="7"/>
      <c r="CG1975" s="7"/>
      <c r="CH1975" s="7"/>
      <c r="CI1975" s="7"/>
      <c r="CJ1975" s="7"/>
      <c r="CK1975" s="7"/>
      <c r="CL1975" s="7"/>
      <c r="CM1975" s="7"/>
      <c r="CN1975" s="7"/>
      <c r="CO1975" s="7"/>
      <c r="CP1975" s="7"/>
      <c r="CQ1975" s="7"/>
      <c r="CR1975" s="7"/>
      <c r="CS1975" s="7"/>
      <c r="CT1975" s="7"/>
      <c r="CU1975" s="7"/>
      <c r="CV1975" s="7"/>
      <c r="CW1975" s="7"/>
      <c r="CX1975" s="7"/>
      <c r="CY1975" s="7"/>
      <c r="CZ1975" s="7"/>
      <c r="DA1975" s="7"/>
      <c r="DB1975" s="7"/>
    </row>
    <row r="1976" spans="22:106"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  <c r="AV1976" s="7"/>
      <c r="AW1976" s="7"/>
      <c r="AX1976" s="7"/>
      <c r="AY1976" s="7"/>
      <c r="AZ1976" s="7"/>
      <c r="BA1976" s="7"/>
      <c r="BB1976" s="7"/>
      <c r="BC1976" s="7"/>
      <c r="BD1976" s="7"/>
      <c r="BE1976" s="7"/>
      <c r="BF1976" s="7"/>
      <c r="BG1976" s="7"/>
      <c r="BH1976" s="7"/>
      <c r="BI1976" s="7"/>
      <c r="BJ1976" s="7"/>
      <c r="BK1976" s="7"/>
      <c r="BL1976" s="7"/>
      <c r="BM1976" s="7"/>
      <c r="BN1976" s="7"/>
      <c r="BO1976" s="7"/>
      <c r="BP1976" s="7"/>
      <c r="BQ1976" s="7"/>
      <c r="BR1976" s="7"/>
      <c r="BS1976" s="7"/>
      <c r="BT1976" s="7"/>
      <c r="BU1976" s="7"/>
      <c r="BV1976" s="7"/>
      <c r="BW1976" s="7"/>
      <c r="BX1976" s="7"/>
      <c r="BY1976" s="7"/>
      <c r="BZ1976" s="7"/>
      <c r="CA1976" s="7"/>
      <c r="CB1976" s="7"/>
      <c r="CC1976" s="7"/>
      <c r="CD1976" s="7"/>
      <c r="CE1976" s="7"/>
      <c r="CF1976" s="7"/>
      <c r="CG1976" s="7"/>
      <c r="CH1976" s="7"/>
      <c r="CI1976" s="7"/>
      <c r="CJ1976" s="7"/>
      <c r="CK1976" s="7"/>
      <c r="CL1976" s="7"/>
      <c r="CM1976" s="7"/>
      <c r="CN1976" s="7"/>
      <c r="CO1976" s="7"/>
      <c r="CP1976" s="7"/>
      <c r="CQ1976" s="7"/>
      <c r="CR1976" s="7"/>
      <c r="CS1976" s="7"/>
      <c r="CT1976" s="7"/>
      <c r="CU1976" s="7"/>
      <c r="CV1976" s="7"/>
      <c r="CW1976" s="7"/>
      <c r="CX1976" s="7"/>
      <c r="CY1976" s="7"/>
      <c r="CZ1976" s="7"/>
      <c r="DA1976" s="7"/>
      <c r="DB1976" s="7"/>
    </row>
    <row r="1977" spans="22:106"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  <c r="AV1977" s="7"/>
      <c r="AW1977" s="7"/>
      <c r="AX1977" s="7"/>
      <c r="AY1977" s="7"/>
      <c r="AZ1977" s="7"/>
      <c r="BA1977" s="7"/>
      <c r="BB1977" s="7"/>
      <c r="BC1977" s="7"/>
      <c r="BD1977" s="7"/>
      <c r="BE1977" s="7"/>
      <c r="BF1977" s="7"/>
      <c r="BG1977" s="7"/>
      <c r="BH1977" s="7"/>
      <c r="BI1977" s="7"/>
      <c r="BJ1977" s="7"/>
      <c r="BK1977" s="7"/>
      <c r="BL1977" s="7"/>
      <c r="BM1977" s="7"/>
      <c r="BN1977" s="7"/>
      <c r="BO1977" s="7"/>
      <c r="BP1977" s="7"/>
      <c r="BQ1977" s="7"/>
      <c r="BR1977" s="7"/>
      <c r="BS1977" s="7"/>
      <c r="BT1977" s="7"/>
      <c r="BU1977" s="7"/>
      <c r="BV1977" s="7"/>
      <c r="BW1977" s="7"/>
      <c r="BX1977" s="7"/>
      <c r="BY1977" s="7"/>
      <c r="BZ1977" s="7"/>
      <c r="CA1977" s="7"/>
      <c r="CB1977" s="7"/>
      <c r="CC1977" s="7"/>
      <c r="CD1977" s="7"/>
      <c r="CE1977" s="7"/>
      <c r="CF1977" s="7"/>
      <c r="CG1977" s="7"/>
      <c r="CH1977" s="7"/>
      <c r="CI1977" s="7"/>
      <c r="CJ1977" s="7"/>
      <c r="CK1977" s="7"/>
      <c r="CL1977" s="7"/>
      <c r="CM1977" s="7"/>
      <c r="CN1977" s="7"/>
      <c r="CO1977" s="7"/>
      <c r="CP1977" s="7"/>
      <c r="CQ1977" s="7"/>
      <c r="CR1977" s="7"/>
      <c r="CS1977" s="7"/>
      <c r="CT1977" s="7"/>
      <c r="CU1977" s="7"/>
      <c r="CV1977" s="7"/>
      <c r="CW1977" s="7"/>
      <c r="CX1977" s="7"/>
      <c r="CY1977" s="7"/>
      <c r="CZ1977" s="7"/>
      <c r="DA1977" s="7"/>
      <c r="DB1977" s="7"/>
    </row>
    <row r="1978" spans="22:106"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  <c r="AV1978" s="7"/>
      <c r="AW1978" s="7"/>
      <c r="AX1978" s="7"/>
      <c r="AY1978" s="7"/>
      <c r="AZ1978" s="7"/>
      <c r="BA1978" s="7"/>
      <c r="BB1978" s="7"/>
      <c r="BC1978" s="7"/>
      <c r="BD1978" s="7"/>
      <c r="BE1978" s="7"/>
      <c r="BF1978" s="7"/>
      <c r="BG1978" s="7"/>
      <c r="BH1978" s="7"/>
      <c r="BI1978" s="7"/>
      <c r="BJ1978" s="7"/>
      <c r="BK1978" s="7"/>
      <c r="BL1978" s="7"/>
      <c r="BM1978" s="7"/>
      <c r="BN1978" s="7"/>
      <c r="BO1978" s="7"/>
      <c r="BP1978" s="7"/>
      <c r="BQ1978" s="7"/>
      <c r="BR1978" s="7"/>
      <c r="BS1978" s="7"/>
      <c r="BT1978" s="7"/>
      <c r="BU1978" s="7"/>
      <c r="BV1978" s="7"/>
      <c r="BW1978" s="7"/>
      <c r="BX1978" s="7"/>
      <c r="BY1978" s="7"/>
      <c r="BZ1978" s="7"/>
      <c r="CA1978" s="7"/>
      <c r="CB1978" s="7"/>
      <c r="CC1978" s="7"/>
      <c r="CD1978" s="7"/>
      <c r="CE1978" s="7"/>
      <c r="CF1978" s="7"/>
      <c r="CG1978" s="7"/>
      <c r="CH1978" s="7"/>
      <c r="CI1978" s="7"/>
      <c r="CJ1978" s="7"/>
      <c r="CK1978" s="7"/>
      <c r="CL1978" s="7"/>
      <c r="CM1978" s="7"/>
      <c r="CN1978" s="7"/>
      <c r="CO1978" s="7"/>
      <c r="CP1978" s="7"/>
      <c r="CQ1978" s="7"/>
      <c r="CR1978" s="7"/>
      <c r="CS1978" s="7"/>
      <c r="CT1978" s="7"/>
      <c r="CU1978" s="7"/>
      <c r="CV1978" s="7"/>
      <c r="CW1978" s="7"/>
      <c r="CX1978" s="7"/>
      <c r="CY1978" s="7"/>
      <c r="CZ1978" s="7"/>
      <c r="DA1978" s="7"/>
      <c r="DB1978" s="7"/>
    </row>
    <row r="1979" spans="22:106"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  <c r="AV1979" s="7"/>
      <c r="AW1979" s="7"/>
      <c r="AX1979" s="7"/>
      <c r="AY1979" s="7"/>
      <c r="AZ1979" s="7"/>
      <c r="BA1979" s="7"/>
      <c r="BB1979" s="7"/>
      <c r="BC1979" s="7"/>
      <c r="BD1979" s="7"/>
      <c r="BE1979" s="7"/>
      <c r="BF1979" s="7"/>
      <c r="BG1979" s="7"/>
      <c r="BH1979" s="7"/>
      <c r="BI1979" s="7"/>
      <c r="BJ1979" s="7"/>
      <c r="BK1979" s="7"/>
      <c r="BL1979" s="7"/>
      <c r="BM1979" s="7"/>
      <c r="BN1979" s="7"/>
      <c r="BO1979" s="7"/>
      <c r="BP1979" s="7"/>
      <c r="BQ1979" s="7"/>
      <c r="BR1979" s="7"/>
      <c r="BS1979" s="7"/>
      <c r="BT1979" s="7"/>
      <c r="BU1979" s="7"/>
      <c r="BV1979" s="7"/>
      <c r="BW1979" s="7"/>
      <c r="BX1979" s="7"/>
      <c r="BY1979" s="7"/>
      <c r="BZ1979" s="7"/>
      <c r="CA1979" s="7"/>
      <c r="CB1979" s="7"/>
      <c r="CC1979" s="7"/>
      <c r="CD1979" s="7"/>
      <c r="CE1979" s="7"/>
      <c r="CF1979" s="7"/>
      <c r="CG1979" s="7"/>
      <c r="CH1979" s="7"/>
      <c r="CI1979" s="7"/>
      <c r="CJ1979" s="7"/>
      <c r="CK1979" s="7"/>
      <c r="CL1979" s="7"/>
      <c r="CM1979" s="7"/>
      <c r="CN1979" s="7"/>
      <c r="CO1979" s="7"/>
      <c r="CP1979" s="7"/>
      <c r="CQ1979" s="7"/>
      <c r="CR1979" s="7"/>
      <c r="CS1979" s="7"/>
      <c r="CT1979" s="7"/>
      <c r="CU1979" s="7"/>
      <c r="CV1979" s="7"/>
      <c r="CW1979" s="7"/>
      <c r="CX1979" s="7"/>
      <c r="CY1979" s="7"/>
      <c r="CZ1979" s="7"/>
      <c r="DA1979" s="7"/>
      <c r="DB1979" s="7"/>
    </row>
    <row r="1980" spans="22:106"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  <c r="AV1980" s="7"/>
      <c r="AW1980" s="7"/>
      <c r="AX1980" s="7"/>
      <c r="AY1980" s="7"/>
      <c r="AZ1980" s="7"/>
      <c r="BA1980" s="7"/>
      <c r="BB1980" s="7"/>
      <c r="BC1980" s="7"/>
      <c r="BD1980" s="7"/>
      <c r="BE1980" s="7"/>
      <c r="BF1980" s="7"/>
      <c r="BG1980" s="7"/>
      <c r="BH1980" s="7"/>
      <c r="BI1980" s="7"/>
      <c r="BJ1980" s="7"/>
      <c r="BK1980" s="7"/>
      <c r="BL1980" s="7"/>
      <c r="BM1980" s="7"/>
      <c r="BN1980" s="7"/>
      <c r="BO1980" s="7"/>
      <c r="BP1980" s="7"/>
      <c r="BQ1980" s="7"/>
      <c r="BR1980" s="7"/>
      <c r="BS1980" s="7"/>
      <c r="BT1980" s="7"/>
      <c r="BU1980" s="7"/>
      <c r="BV1980" s="7"/>
      <c r="BW1980" s="7"/>
      <c r="BX1980" s="7"/>
      <c r="BY1980" s="7"/>
      <c r="BZ1980" s="7"/>
      <c r="CA1980" s="7"/>
      <c r="CB1980" s="7"/>
      <c r="CC1980" s="7"/>
      <c r="CD1980" s="7"/>
      <c r="CE1980" s="7"/>
      <c r="CF1980" s="7"/>
      <c r="CG1980" s="7"/>
      <c r="CH1980" s="7"/>
      <c r="CI1980" s="7"/>
      <c r="CJ1980" s="7"/>
      <c r="CK1980" s="7"/>
      <c r="CL1980" s="7"/>
      <c r="CM1980" s="7"/>
      <c r="CN1980" s="7"/>
      <c r="CO1980" s="7"/>
      <c r="CP1980" s="7"/>
      <c r="CQ1980" s="7"/>
      <c r="CR1980" s="7"/>
      <c r="CS1980" s="7"/>
      <c r="CT1980" s="7"/>
      <c r="CU1980" s="7"/>
      <c r="CV1980" s="7"/>
      <c r="CW1980" s="7"/>
      <c r="CX1980" s="7"/>
      <c r="CY1980" s="7"/>
      <c r="CZ1980" s="7"/>
      <c r="DA1980" s="7"/>
      <c r="DB1980" s="7"/>
    </row>
    <row r="1981" spans="22:106"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  <c r="AV1981" s="7"/>
      <c r="AW1981" s="7"/>
      <c r="AX1981" s="7"/>
      <c r="AY1981" s="7"/>
      <c r="AZ1981" s="7"/>
      <c r="BA1981" s="7"/>
      <c r="BB1981" s="7"/>
      <c r="BC1981" s="7"/>
      <c r="BD1981" s="7"/>
      <c r="BE1981" s="7"/>
      <c r="BF1981" s="7"/>
      <c r="BG1981" s="7"/>
      <c r="BH1981" s="7"/>
      <c r="BI1981" s="7"/>
      <c r="BJ1981" s="7"/>
      <c r="BK1981" s="7"/>
      <c r="BL1981" s="7"/>
      <c r="BM1981" s="7"/>
      <c r="BN1981" s="7"/>
      <c r="BO1981" s="7"/>
      <c r="BP1981" s="7"/>
      <c r="BQ1981" s="7"/>
      <c r="BR1981" s="7"/>
      <c r="BS1981" s="7"/>
      <c r="BT1981" s="7"/>
      <c r="BU1981" s="7"/>
      <c r="BV1981" s="7"/>
      <c r="BW1981" s="7"/>
      <c r="BX1981" s="7"/>
      <c r="BY1981" s="7"/>
      <c r="BZ1981" s="7"/>
      <c r="CA1981" s="7"/>
      <c r="CB1981" s="7"/>
      <c r="CC1981" s="7"/>
      <c r="CD1981" s="7"/>
      <c r="CE1981" s="7"/>
      <c r="CF1981" s="7"/>
      <c r="CG1981" s="7"/>
      <c r="CH1981" s="7"/>
      <c r="CI1981" s="7"/>
      <c r="CJ1981" s="7"/>
      <c r="CK1981" s="7"/>
      <c r="CL1981" s="7"/>
      <c r="CM1981" s="7"/>
      <c r="CN1981" s="7"/>
      <c r="CO1981" s="7"/>
      <c r="CP1981" s="7"/>
      <c r="CQ1981" s="7"/>
      <c r="CR1981" s="7"/>
      <c r="CS1981" s="7"/>
      <c r="CT1981" s="7"/>
      <c r="CU1981" s="7"/>
      <c r="CV1981" s="7"/>
      <c r="CW1981" s="7"/>
      <c r="CX1981" s="7"/>
      <c r="CY1981" s="7"/>
      <c r="CZ1981" s="7"/>
      <c r="DA1981" s="7"/>
      <c r="DB1981" s="7"/>
    </row>
    <row r="1982" spans="22:106"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  <c r="AV1982" s="7"/>
      <c r="AW1982" s="7"/>
      <c r="AX1982" s="7"/>
      <c r="AY1982" s="7"/>
      <c r="AZ1982" s="7"/>
      <c r="BA1982" s="7"/>
      <c r="BB1982" s="7"/>
      <c r="BC1982" s="7"/>
      <c r="BD1982" s="7"/>
      <c r="BE1982" s="7"/>
      <c r="BF1982" s="7"/>
      <c r="BG1982" s="7"/>
      <c r="BH1982" s="7"/>
      <c r="BI1982" s="7"/>
      <c r="BJ1982" s="7"/>
      <c r="BK1982" s="7"/>
      <c r="BL1982" s="7"/>
      <c r="BM1982" s="7"/>
      <c r="BN1982" s="7"/>
      <c r="BO1982" s="7"/>
      <c r="BP1982" s="7"/>
      <c r="BQ1982" s="7"/>
      <c r="BR1982" s="7"/>
      <c r="BS1982" s="7"/>
      <c r="BT1982" s="7"/>
      <c r="BU1982" s="7"/>
      <c r="BV1982" s="7"/>
      <c r="BW1982" s="7"/>
      <c r="BX1982" s="7"/>
      <c r="BY1982" s="7"/>
      <c r="BZ1982" s="7"/>
      <c r="CA1982" s="7"/>
      <c r="CB1982" s="7"/>
      <c r="CC1982" s="7"/>
      <c r="CD1982" s="7"/>
      <c r="CE1982" s="7"/>
      <c r="CF1982" s="7"/>
      <c r="CG1982" s="7"/>
      <c r="CH1982" s="7"/>
      <c r="CI1982" s="7"/>
      <c r="CJ1982" s="7"/>
      <c r="CK1982" s="7"/>
      <c r="CL1982" s="7"/>
      <c r="CM1982" s="7"/>
      <c r="CN1982" s="7"/>
      <c r="CO1982" s="7"/>
      <c r="CP1982" s="7"/>
      <c r="CQ1982" s="7"/>
      <c r="CR1982" s="7"/>
      <c r="CS1982" s="7"/>
      <c r="CT1982" s="7"/>
      <c r="CU1982" s="7"/>
      <c r="CV1982" s="7"/>
      <c r="CW1982" s="7"/>
      <c r="CX1982" s="7"/>
      <c r="CY1982" s="7"/>
      <c r="CZ1982" s="7"/>
      <c r="DA1982" s="7"/>
      <c r="DB1982" s="7"/>
    </row>
    <row r="1983" spans="22:106"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  <c r="AV1983" s="7"/>
      <c r="AW1983" s="7"/>
      <c r="AX1983" s="7"/>
      <c r="AY1983" s="7"/>
      <c r="AZ1983" s="7"/>
      <c r="BA1983" s="7"/>
      <c r="BB1983" s="7"/>
      <c r="BC1983" s="7"/>
      <c r="BD1983" s="7"/>
      <c r="BE1983" s="7"/>
      <c r="BF1983" s="7"/>
      <c r="BG1983" s="7"/>
      <c r="BH1983" s="7"/>
      <c r="BI1983" s="7"/>
      <c r="BJ1983" s="7"/>
      <c r="BK1983" s="7"/>
      <c r="BL1983" s="7"/>
      <c r="BM1983" s="7"/>
      <c r="BN1983" s="7"/>
      <c r="BO1983" s="7"/>
      <c r="BP1983" s="7"/>
      <c r="BQ1983" s="7"/>
      <c r="BR1983" s="7"/>
      <c r="BS1983" s="7"/>
      <c r="BT1983" s="7"/>
      <c r="BU1983" s="7"/>
      <c r="BV1983" s="7"/>
      <c r="BW1983" s="7"/>
      <c r="BX1983" s="7"/>
      <c r="BY1983" s="7"/>
      <c r="BZ1983" s="7"/>
      <c r="CA1983" s="7"/>
      <c r="CB1983" s="7"/>
      <c r="CC1983" s="7"/>
      <c r="CD1983" s="7"/>
      <c r="CE1983" s="7"/>
      <c r="CF1983" s="7"/>
      <c r="CG1983" s="7"/>
      <c r="CH1983" s="7"/>
      <c r="CI1983" s="7"/>
      <c r="CJ1983" s="7"/>
      <c r="CK1983" s="7"/>
      <c r="CL1983" s="7"/>
      <c r="CM1983" s="7"/>
      <c r="CN1983" s="7"/>
      <c r="CO1983" s="7"/>
      <c r="CP1983" s="7"/>
      <c r="CQ1983" s="7"/>
      <c r="CR1983" s="7"/>
      <c r="CS1983" s="7"/>
      <c r="CT1983" s="7"/>
      <c r="CU1983" s="7"/>
      <c r="CV1983" s="7"/>
      <c r="CW1983" s="7"/>
      <c r="CX1983" s="7"/>
      <c r="CY1983" s="7"/>
      <c r="CZ1983" s="7"/>
      <c r="DA1983" s="7"/>
      <c r="DB1983" s="7"/>
    </row>
    <row r="1984" spans="22:106"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  <c r="AV1984" s="7"/>
      <c r="AW1984" s="7"/>
      <c r="AX1984" s="7"/>
      <c r="AY1984" s="7"/>
      <c r="AZ1984" s="7"/>
      <c r="BA1984" s="7"/>
      <c r="BB1984" s="7"/>
      <c r="BC1984" s="7"/>
      <c r="BD1984" s="7"/>
      <c r="BE1984" s="7"/>
      <c r="BF1984" s="7"/>
      <c r="BG1984" s="7"/>
      <c r="BH1984" s="7"/>
      <c r="BI1984" s="7"/>
      <c r="BJ1984" s="7"/>
      <c r="BK1984" s="7"/>
      <c r="BL1984" s="7"/>
      <c r="BM1984" s="7"/>
      <c r="BN1984" s="7"/>
      <c r="BO1984" s="7"/>
      <c r="BP1984" s="7"/>
      <c r="BQ1984" s="7"/>
      <c r="BR1984" s="7"/>
      <c r="BS1984" s="7"/>
      <c r="BT1984" s="7"/>
      <c r="BU1984" s="7"/>
      <c r="BV1984" s="7"/>
      <c r="BW1984" s="7"/>
      <c r="BX1984" s="7"/>
      <c r="BY1984" s="7"/>
      <c r="BZ1984" s="7"/>
      <c r="CA1984" s="7"/>
      <c r="CB1984" s="7"/>
      <c r="CC1984" s="7"/>
      <c r="CD1984" s="7"/>
      <c r="CE1984" s="7"/>
      <c r="CF1984" s="7"/>
      <c r="CG1984" s="7"/>
      <c r="CH1984" s="7"/>
      <c r="CI1984" s="7"/>
      <c r="CJ1984" s="7"/>
      <c r="CK1984" s="7"/>
      <c r="CL1984" s="7"/>
      <c r="CM1984" s="7"/>
      <c r="CN1984" s="7"/>
      <c r="CO1984" s="7"/>
      <c r="CP1984" s="7"/>
      <c r="CQ1984" s="7"/>
      <c r="CR1984" s="7"/>
      <c r="CS1984" s="7"/>
      <c r="CT1984" s="7"/>
      <c r="CU1984" s="7"/>
      <c r="CV1984" s="7"/>
      <c r="CW1984" s="7"/>
      <c r="CX1984" s="7"/>
      <c r="CY1984" s="7"/>
      <c r="CZ1984" s="7"/>
      <c r="DA1984" s="7"/>
      <c r="DB1984" s="7"/>
    </row>
    <row r="1985" spans="22:106"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  <c r="AV1985" s="7"/>
      <c r="AW1985" s="7"/>
      <c r="AX1985" s="7"/>
      <c r="AY1985" s="7"/>
      <c r="AZ1985" s="7"/>
      <c r="BA1985" s="7"/>
      <c r="BB1985" s="7"/>
      <c r="BC1985" s="7"/>
      <c r="BD1985" s="7"/>
      <c r="BE1985" s="7"/>
      <c r="BF1985" s="7"/>
      <c r="BG1985" s="7"/>
      <c r="BH1985" s="7"/>
      <c r="BI1985" s="7"/>
      <c r="BJ1985" s="7"/>
      <c r="BK1985" s="7"/>
      <c r="BL1985" s="7"/>
      <c r="BM1985" s="7"/>
      <c r="BN1985" s="7"/>
      <c r="BO1985" s="7"/>
      <c r="BP1985" s="7"/>
      <c r="BQ1985" s="7"/>
      <c r="BR1985" s="7"/>
      <c r="BS1985" s="7"/>
      <c r="BT1985" s="7"/>
      <c r="BU1985" s="7"/>
      <c r="BV1985" s="7"/>
      <c r="BW1985" s="7"/>
      <c r="BX1985" s="7"/>
      <c r="BY1985" s="7"/>
      <c r="BZ1985" s="7"/>
      <c r="CA1985" s="7"/>
      <c r="CB1985" s="7"/>
      <c r="CC1985" s="7"/>
      <c r="CD1985" s="7"/>
      <c r="CE1985" s="7"/>
      <c r="CF1985" s="7"/>
      <c r="CG1985" s="7"/>
      <c r="CH1985" s="7"/>
      <c r="CI1985" s="7"/>
      <c r="CJ1985" s="7"/>
      <c r="CK1985" s="7"/>
      <c r="CL1985" s="7"/>
      <c r="CM1985" s="7"/>
      <c r="CN1985" s="7"/>
      <c r="CO1985" s="7"/>
      <c r="CP1985" s="7"/>
      <c r="CQ1985" s="7"/>
      <c r="CR1985" s="7"/>
      <c r="CS1985" s="7"/>
      <c r="CT1985" s="7"/>
      <c r="CU1985" s="7"/>
      <c r="CV1985" s="7"/>
      <c r="CW1985" s="7"/>
      <c r="CX1985" s="7"/>
      <c r="CY1985" s="7"/>
      <c r="CZ1985" s="7"/>
      <c r="DA1985" s="7"/>
      <c r="DB1985" s="7"/>
    </row>
    <row r="1986" spans="22:106"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  <c r="AV1986" s="7"/>
      <c r="AW1986" s="7"/>
      <c r="AX1986" s="7"/>
      <c r="AY1986" s="7"/>
      <c r="AZ1986" s="7"/>
      <c r="BA1986" s="7"/>
      <c r="BB1986" s="7"/>
      <c r="BC1986" s="7"/>
      <c r="BD1986" s="7"/>
      <c r="BE1986" s="7"/>
      <c r="BF1986" s="7"/>
      <c r="BG1986" s="7"/>
      <c r="BH1986" s="7"/>
      <c r="BI1986" s="7"/>
      <c r="BJ1986" s="7"/>
      <c r="BK1986" s="7"/>
      <c r="BL1986" s="7"/>
      <c r="BM1986" s="7"/>
      <c r="BN1986" s="7"/>
      <c r="BO1986" s="7"/>
      <c r="BP1986" s="7"/>
      <c r="BQ1986" s="7"/>
      <c r="BR1986" s="7"/>
      <c r="BS1986" s="7"/>
      <c r="BT1986" s="7"/>
      <c r="BU1986" s="7"/>
      <c r="BV1986" s="7"/>
      <c r="BW1986" s="7"/>
      <c r="BX1986" s="7"/>
      <c r="BY1986" s="7"/>
      <c r="BZ1986" s="7"/>
      <c r="CA1986" s="7"/>
      <c r="CB1986" s="7"/>
      <c r="CC1986" s="7"/>
      <c r="CD1986" s="7"/>
      <c r="CE1986" s="7"/>
      <c r="CF1986" s="7"/>
      <c r="CG1986" s="7"/>
      <c r="CH1986" s="7"/>
      <c r="CI1986" s="7"/>
      <c r="CJ1986" s="7"/>
      <c r="CK1986" s="7"/>
      <c r="CL1986" s="7"/>
      <c r="CM1986" s="7"/>
      <c r="CN1986" s="7"/>
      <c r="CO1986" s="7"/>
      <c r="CP1986" s="7"/>
      <c r="CQ1986" s="7"/>
      <c r="CR1986" s="7"/>
      <c r="CS1986" s="7"/>
      <c r="CT1986" s="7"/>
      <c r="CU1986" s="7"/>
      <c r="CV1986" s="7"/>
      <c r="CW1986" s="7"/>
      <c r="CX1986" s="7"/>
      <c r="CY1986" s="7"/>
      <c r="CZ1986" s="7"/>
      <c r="DA1986" s="7"/>
      <c r="DB1986" s="7"/>
    </row>
    <row r="1987" spans="22:106"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  <c r="AV1987" s="7"/>
      <c r="AW1987" s="7"/>
      <c r="AX1987" s="7"/>
      <c r="AY1987" s="7"/>
      <c r="AZ1987" s="7"/>
      <c r="BA1987" s="7"/>
      <c r="BB1987" s="7"/>
      <c r="BC1987" s="7"/>
      <c r="BD1987" s="7"/>
      <c r="BE1987" s="7"/>
      <c r="BF1987" s="7"/>
      <c r="BG1987" s="7"/>
      <c r="BH1987" s="7"/>
      <c r="BI1987" s="7"/>
      <c r="BJ1987" s="7"/>
      <c r="BK1987" s="7"/>
      <c r="BL1987" s="7"/>
      <c r="BM1987" s="7"/>
      <c r="BN1987" s="7"/>
      <c r="BO1987" s="7"/>
      <c r="BP1987" s="7"/>
      <c r="BQ1987" s="7"/>
      <c r="BR1987" s="7"/>
      <c r="BS1987" s="7"/>
      <c r="BT1987" s="7"/>
      <c r="BU1987" s="7"/>
      <c r="BV1987" s="7"/>
      <c r="BW1987" s="7"/>
      <c r="BX1987" s="7"/>
      <c r="BY1987" s="7"/>
      <c r="BZ1987" s="7"/>
      <c r="CA1987" s="7"/>
      <c r="CB1987" s="7"/>
      <c r="CC1987" s="7"/>
      <c r="CD1987" s="7"/>
      <c r="CE1987" s="7"/>
      <c r="CF1987" s="7"/>
      <c r="CG1987" s="7"/>
      <c r="CH1987" s="7"/>
      <c r="CI1987" s="7"/>
      <c r="CJ1987" s="7"/>
      <c r="CK1987" s="7"/>
      <c r="CL1987" s="7"/>
      <c r="CM1987" s="7"/>
      <c r="CN1987" s="7"/>
      <c r="CO1987" s="7"/>
      <c r="CP1987" s="7"/>
      <c r="CQ1987" s="7"/>
      <c r="CR1987" s="7"/>
      <c r="CS1987" s="7"/>
      <c r="CT1987" s="7"/>
      <c r="CU1987" s="7"/>
      <c r="CV1987" s="7"/>
      <c r="CW1987" s="7"/>
      <c r="CX1987" s="7"/>
      <c r="CY1987" s="7"/>
      <c r="CZ1987" s="7"/>
      <c r="DA1987" s="7"/>
      <c r="DB1987" s="7"/>
    </row>
    <row r="1988" spans="22:106"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  <c r="AV1988" s="7"/>
      <c r="AW1988" s="7"/>
      <c r="AX1988" s="7"/>
      <c r="AY1988" s="7"/>
      <c r="AZ1988" s="7"/>
      <c r="BA1988" s="7"/>
      <c r="BB1988" s="7"/>
      <c r="BC1988" s="7"/>
      <c r="BD1988" s="7"/>
      <c r="BE1988" s="7"/>
      <c r="BF1988" s="7"/>
      <c r="BG1988" s="7"/>
      <c r="BH1988" s="7"/>
      <c r="BI1988" s="7"/>
      <c r="BJ1988" s="7"/>
      <c r="BK1988" s="7"/>
      <c r="BL1988" s="7"/>
      <c r="BM1988" s="7"/>
      <c r="BN1988" s="7"/>
      <c r="BO1988" s="7"/>
      <c r="BP1988" s="7"/>
      <c r="BQ1988" s="7"/>
      <c r="BR1988" s="7"/>
      <c r="BS1988" s="7"/>
      <c r="BT1988" s="7"/>
      <c r="BU1988" s="7"/>
      <c r="BV1988" s="7"/>
      <c r="BW1988" s="7"/>
      <c r="BX1988" s="7"/>
      <c r="BY1988" s="7"/>
      <c r="BZ1988" s="7"/>
      <c r="CA1988" s="7"/>
      <c r="CB1988" s="7"/>
      <c r="CC1988" s="7"/>
      <c r="CD1988" s="7"/>
      <c r="CE1988" s="7"/>
      <c r="CF1988" s="7"/>
      <c r="CG1988" s="7"/>
      <c r="CH1988" s="7"/>
      <c r="CI1988" s="7"/>
      <c r="CJ1988" s="7"/>
      <c r="CK1988" s="7"/>
      <c r="CL1988" s="7"/>
      <c r="CM1988" s="7"/>
      <c r="CN1988" s="7"/>
      <c r="CO1988" s="7"/>
      <c r="CP1988" s="7"/>
      <c r="CQ1988" s="7"/>
      <c r="CR1988" s="7"/>
      <c r="CS1988" s="7"/>
      <c r="CT1988" s="7"/>
      <c r="CU1988" s="7"/>
      <c r="CV1988" s="7"/>
      <c r="CW1988" s="7"/>
      <c r="CX1988" s="7"/>
      <c r="CY1988" s="7"/>
      <c r="CZ1988" s="7"/>
      <c r="DA1988" s="7"/>
      <c r="DB1988" s="7"/>
    </row>
    <row r="1989" spans="22:106"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  <c r="AV1989" s="7"/>
      <c r="AW1989" s="7"/>
      <c r="AX1989" s="7"/>
      <c r="AY1989" s="7"/>
      <c r="AZ1989" s="7"/>
      <c r="BA1989" s="7"/>
      <c r="BB1989" s="7"/>
      <c r="BC1989" s="7"/>
      <c r="BD1989" s="7"/>
      <c r="BE1989" s="7"/>
      <c r="BF1989" s="7"/>
      <c r="BG1989" s="7"/>
      <c r="BH1989" s="7"/>
      <c r="BI1989" s="7"/>
      <c r="BJ1989" s="7"/>
      <c r="BK1989" s="7"/>
      <c r="BL1989" s="7"/>
      <c r="BM1989" s="7"/>
      <c r="BN1989" s="7"/>
      <c r="BO1989" s="7"/>
      <c r="BP1989" s="7"/>
      <c r="BQ1989" s="7"/>
      <c r="BR1989" s="7"/>
      <c r="BS1989" s="7"/>
      <c r="BT1989" s="7"/>
      <c r="BU1989" s="7"/>
      <c r="BV1989" s="7"/>
      <c r="BW1989" s="7"/>
      <c r="BX1989" s="7"/>
      <c r="BY1989" s="7"/>
      <c r="BZ1989" s="7"/>
      <c r="CA1989" s="7"/>
      <c r="CB1989" s="7"/>
      <c r="CC1989" s="7"/>
      <c r="CD1989" s="7"/>
      <c r="CE1989" s="7"/>
      <c r="CF1989" s="7"/>
      <c r="CG1989" s="7"/>
      <c r="CH1989" s="7"/>
      <c r="CI1989" s="7"/>
      <c r="CJ1989" s="7"/>
      <c r="CK1989" s="7"/>
      <c r="CL1989" s="7"/>
      <c r="CM1989" s="7"/>
      <c r="CN1989" s="7"/>
      <c r="CO1989" s="7"/>
      <c r="CP1989" s="7"/>
      <c r="CQ1989" s="7"/>
      <c r="CR1989" s="7"/>
      <c r="CS1989" s="7"/>
      <c r="CT1989" s="7"/>
      <c r="CU1989" s="7"/>
      <c r="CV1989" s="7"/>
      <c r="CW1989" s="7"/>
      <c r="CX1989" s="7"/>
      <c r="CY1989" s="7"/>
      <c r="CZ1989" s="7"/>
      <c r="DA1989" s="7"/>
      <c r="DB1989" s="7"/>
    </row>
    <row r="1990" spans="22:106"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  <c r="AV1990" s="7"/>
      <c r="AW1990" s="7"/>
      <c r="AX1990" s="7"/>
      <c r="AY1990" s="7"/>
      <c r="AZ1990" s="7"/>
      <c r="BA1990" s="7"/>
      <c r="BB1990" s="7"/>
      <c r="BC1990" s="7"/>
      <c r="BD1990" s="7"/>
      <c r="BE1990" s="7"/>
      <c r="BF1990" s="7"/>
      <c r="BG1990" s="7"/>
      <c r="BH1990" s="7"/>
      <c r="BI1990" s="7"/>
      <c r="BJ1990" s="7"/>
      <c r="BK1990" s="7"/>
      <c r="BL1990" s="7"/>
      <c r="BM1990" s="7"/>
      <c r="BN1990" s="7"/>
      <c r="BO1990" s="7"/>
      <c r="BP1990" s="7"/>
      <c r="BQ1990" s="7"/>
      <c r="BR1990" s="7"/>
      <c r="BS1990" s="7"/>
      <c r="BT1990" s="7"/>
      <c r="BU1990" s="7"/>
      <c r="BV1990" s="7"/>
      <c r="BW1990" s="7"/>
      <c r="BX1990" s="7"/>
      <c r="BY1990" s="7"/>
      <c r="BZ1990" s="7"/>
      <c r="CA1990" s="7"/>
      <c r="CB1990" s="7"/>
      <c r="CC1990" s="7"/>
      <c r="CD1990" s="7"/>
      <c r="CE1990" s="7"/>
      <c r="CF1990" s="7"/>
      <c r="CG1990" s="7"/>
      <c r="CH1990" s="7"/>
      <c r="CI1990" s="7"/>
      <c r="CJ1990" s="7"/>
      <c r="CK1990" s="7"/>
      <c r="CL1990" s="7"/>
      <c r="CM1990" s="7"/>
      <c r="CN1990" s="7"/>
      <c r="CO1990" s="7"/>
      <c r="CP1990" s="7"/>
      <c r="CQ1990" s="7"/>
      <c r="CR1990" s="7"/>
      <c r="CS1990" s="7"/>
      <c r="CT1990" s="7"/>
      <c r="CU1990" s="7"/>
      <c r="CV1990" s="7"/>
      <c r="CW1990" s="7"/>
      <c r="CX1990" s="7"/>
      <c r="CY1990" s="7"/>
      <c r="CZ1990" s="7"/>
      <c r="DA1990" s="7"/>
      <c r="DB1990" s="7"/>
    </row>
    <row r="1991" spans="22:106"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  <c r="AV1991" s="7"/>
      <c r="AW1991" s="7"/>
      <c r="AX1991" s="7"/>
      <c r="AY1991" s="7"/>
      <c r="AZ1991" s="7"/>
      <c r="BA1991" s="7"/>
      <c r="BB1991" s="7"/>
      <c r="BC1991" s="7"/>
      <c r="BD1991" s="7"/>
      <c r="BE1991" s="7"/>
      <c r="BF1991" s="7"/>
      <c r="BG1991" s="7"/>
      <c r="BH1991" s="7"/>
      <c r="BI1991" s="7"/>
      <c r="BJ1991" s="7"/>
      <c r="BK1991" s="7"/>
      <c r="BL1991" s="7"/>
      <c r="BM1991" s="7"/>
      <c r="BN1991" s="7"/>
      <c r="BO1991" s="7"/>
      <c r="BP1991" s="7"/>
      <c r="BQ1991" s="7"/>
      <c r="BR1991" s="7"/>
      <c r="BS1991" s="7"/>
      <c r="BT1991" s="7"/>
      <c r="BU1991" s="7"/>
      <c r="BV1991" s="7"/>
      <c r="BW1991" s="7"/>
      <c r="BX1991" s="7"/>
      <c r="BY1991" s="7"/>
      <c r="BZ1991" s="7"/>
      <c r="CA1991" s="7"/>
      <c r="CB1991" s="7"/>
      <c r="CC1991" s="7"/>
      <c r="CD1991" s="7"/>
      <c r="CE1991" s="7"/>
      <c r="CF1991" s="7"/>
      <c r="CG1991" s="7"/>
      <c r="CH1991" s="7"/>
      <c r="CI1991" s="7"/>
      <c r="CJ1991" s="7"/>
      <c r="CK1991" s="7"/>
      <c r="CL1991" s="7"/>
      <c r="CM1991" s="7"/>
      <c r="CN1991" s="7"/>
      <c r="CO1991" s="7"/>
      <c r="CP1991" s="7"/>
      <c r="CQ1991" s="7"/>
      <c r="CR1991" s="7"/>
      <c r="CS1991" s="7"/>
      <c r="CT1991" s="7"/>
      <c r="CU1991" s="7"/>
      <c r="CV1991" s="7"/>
      <c r="CW1991" s="7"/>
      <c r="CX1991" s="7"/>
      <c r="CY1991" s="7"/>
      <c r="CZ1991" s="7"/>
      <c r="DA1991" s="7"/>
      <c r="DB1991" s="7"/>
    </row>
    <row r="1992" spans="22:106"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  <c r="AV1992" s="7"/>
      <c r="AW1992" s="7"/>
      <c r="AX1992" s="7"/>
      <c r="AY1992" s="7"/>
      <c r="AZ1992" s="7"/>
      <c r="BA1992" s="7"/>
      <c r="BB1992" s="7"/>
      <c r="BC1992" s="7"/>
      <c r="BD1992" s="7"/>
      <c r="BE1992" s="7"/>
      <c r="BF1992" s="7"/>
      <c r="BG1992" s="7"/>
      <c r="BH1992" s="7"/>
      <c r="BI1992" s="7"/>
      <c r="BJ1992" s="7"/>
      <c r="BK1992" s="7"/>
      <c r="BL1992" s="7"/>
      <c r="BM1992" s="7"/>
      <c r="BN1992" s="7"/>
      <c r="BO1992" s="7"/>
      <c r="BP1992" s="7"/>
      <c r="BQ1992" s="7"/>
      <c r="BR1992" s="7"/>
      <c r="BS1992" s="7"/>
      <c r="BT1992" s="7"/>
      <c r="BU1992" s="7"/>
      <c r="BV1992" s="7"/>
      <c r="BW1992" s="7"/>
      <c r="BX1992" s="7"/>
      <c r="BY1992" s="7"/>
      <c r="BZ1992" s="7"/>
      <c r="CA1992" s="7"/>
      <c r="CB1992" s="7"/>
      <c r="CC1992" s="7"/>
      <c r="CD1992" s="7"/>
      <c r="CE1992" s="7"/>
      <c r="CF1992" s="7"/>
      <c r="CG1992" s="7"/>
      <c r="CH1992" s="7"/>
      <c r="CI1992" s="7"/>
      <c r="CJ1992" s="7"/>
      <c r="CK1992" s="7"/>
      <c r="CL1992" s="7"/>
      <c r="CM1992" s="7"/>
      <c r="CN1992" s="7"/>
      <c r="CO1992" s="7"/>
      <c r="CP1992" s="7"/>
      <c r="CQ1992" s="7"/>
      <c r="CR1992" s="7"/>
      <c r="CS1992" s="7"/>
      <c r="CT1992" s="7"/>
      <c r="CU1992" s="7"/>
      <c r="CV1992" s="7"/>
      <c r="CW1992" s="7"/>
      <c r="CX1992" s="7"/>
      <c r="CY1992" s="7"/>
      <c r="CZ1992" s="7"/>
      <c r="DA1992" s="7"/>
      <c r="DB1992" s="7"/>
    </row>
    <row r="1993" spans="22:106"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  <c r="AV1993" s="7"/>
      <c r="AW1993" s="7"/>
      <c r="AX1993" s="7"/>
      <c r="AY1993" s="7"/>
      <c r="AZ1993" s="7"/>
      <c r="BA1993" s="7"/>
      <c r="BB1993" s="7"/>
      <c r="BC1993" s="7"/>
      <c r="BD1993" s="7"/>
      <c r="BE1993" s="7"/>
      <c r="BF1993" s="7"/>
      <c r="BG1993" s="7"/>
      <c r="BH1993" s="7"/>
      <c r="BI1993" s="7"/>
      <c r="BJ1993" s="7"/>
      <c r="BK1993" s="7"/>
      <c r="BL1993" s="7"/>
      <c r="BM1993" s="7"/>
      <c r="BN1993" s="7"/>
      <c r="BO1993" s="7"/>
      <c r="BP1993" s="7"/>
      <c r="BQ1993" s="7"/>
      <c r="BR1993" s="7"/>
      <c r="BS1993" s="7"/>
      <c r="BT1993" s="7"/>
      <c r="BU1993" s="7"/>
      <c r="BV1993" s="7"/>
      <c r="BW1993" s="7"/>
      <c r="BX1993" s="7"/>
      <c r="BY1993" s="7"/>
      <c r="BZ1993" s="7"/>
      <c r="CA1993" s="7"/>
      <c r="CB1993" s="7"/>
      <c r="CC1993" s="7"/>
      <c r="CD1993" s="7"/>
      <c r="CE1993" s="7"/>
      <c r="CF1993" s="7"/>
      <c r="CG1993" s="7"/>
      <c r="CH1993" s="7"/>
      <c r="CI1993" s="7"/>
      <c r="CJ1993" s="7"/>
      <c r="CK1993" s="7"/>
      <c r="CL1993" s="7"/>
      <c r="CM1993" s="7"/>
      <c r="CN1993" s="7"/>
      <c r="CO1993" s="7"/>
      <c r="CP1993" s="7"/>
      <c r="CQ1993" s="7"/>
      <c r="CR1993" s="7"/>
      <c r="CS1993" s="7"/>
      <c r="CT1993" s="7"/>
      <c r="CU1993" s="7"/>
      <c r="CV1993" s="7"/>
      <c r="CW1993" s="7"/>
      <c r="CX1993" s="7"/>
      <c r="CY1993" s="7"/>
      <c r="CZ1993" s="7"/>
      <c r="DA1993" s="7"/>
      <c r="DB1993" s="7"/>
    </row>
    <row r="1994" spans="22:106"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  <c r="AV1994" s="7"/>
      <c r="AW1994" s="7"/>
      <c r="AX1994" s="7"/>
      <c r="AY1994" s="7"/>
      <c r="AZ1994" s="7"/>
      <c r="BA1994" s="7"/>
      <c r="BB1994" s="7"/>
      <c r="BC1994" s="7"/>
      <c r="BD1994" s="7"/>
      <c r="BE1994" s="7"/>
      <c r="BF1994" s="7"/>
      <c r="BG1994" s="7"/>
      <c r="BH1994" s="7"/>
      <c r="BI1994" s="7"/>
      <c r="BJ1994" s="7"/>
      <c r="BK1994" s="7"/>
      <c r="BL1994" s="7"/>
      <c r="BM1994" s="7"/>
      <c r="BN1994" s="7"/>
      <c r="BO1994" s="7"/>
      <c r="BP1994" s="7"/>
      <c r="BQ1994" s="7"/>
      <c r="BR1994" s="7"/>
      <c r="BS1994" s="7"/>
      <c r="BT1994" s="7"/>
      <c r="BU1994" s="7"/>
      <c r="BV1994" s="7"/>
      <c r="BW1994" s="7"/>
      <c r="BX1994" s="7"/>
      <c r="BY1994" s="7"/>
      <c r="BZ1994" s="7"/>
      <c r="CA1994" s="7"/>
      <c r="CB1994" s="7"/>
      <c r="CC1994" s="7"/>
      <c r="CD1994" s="7"/>
      <c r="CE1994" s="7"/>
      <c r="CF1994" s="7"/>
      <c r="CG1994" s="7"/>
      <c r="CH1994" s="7"/>
      <c r="CI1994" s="7"/>
      <c r="CJ1994" s="7"/>
      <c r="CK1994" s="7"/>
      <c r="CL1994" s="7"/>
      <c r="CM1994" s="7"/>
      <c r="CN1994" s="7"/>
      <c r="CO1994" s="7"/>
      <c r="CP1994" s="7"/>
      <c r="CQ1994" s="7"/>
      <c r="CR1994" s="7"/>
      <c r="CS1994" s="7"/>
      <c r="CT1994" s="7"/>
      <c r="CU1994" s="7"/>
      <c r="CV1994" s="7"/>
      <c r="CW1994" s="7"/>
      <c r="CX1994" s="7"/>
      <c r="CY1994" s="7"/>
      <c r="CZ1994" s="7"/>
      <c r="DA1994" s="7"/>
      <c r="DB1994" s="7"/>
    </row>
    <row r="1995" spans="22:106"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  <c r="AV1995" s="7"/>
      <c r="AW1995" s="7"/>
      <c r="AX1995" s="7"/>
      <c r="AY1995" s="7"/>
      <c r="AZ1995" s="7"/>
      <c r="BA1995" s="7"/>
      <c r="BB1995" s="7"/>
      <c r="BC1995" s="7"/>
      <c r="BD1995" s="7"/>
      <c r="BE1995" s="7"/>
      <c r="BF1995" s="7"/>
      <c r="BG1995" s="7"/>
      <c r="BH1995" s="7"/>
      <c r="BI1995" s="7"/>
      <c r="BJ1995" s="7"/>
      <c r="BK1995" s="7"/>
      <c r="BL1995" s="7"/>
      <c r="BM1995" s="7"/>
      <c r="BN1995" s="7"/>
      <c r="BO1995" s="7"/>
      <c r="BP1995" s="7"/>
      <c r="BQ1995" s="7"/>
      <c r="BR1995" s="7"/>
      <c r="BS1995" s="7"/>
      <c r="BT1995" s="7"/>
      <c r="BU1995" s="7"/>
      <c r="BV1995" s="7"/>
      <c r="BW1995" s="7"/>
      <c r="BX1995" s="7"/>
      <c r="BY1995" s="7"/>
      <c r="BZ1995" s="7"/>
      <c r="CA1995" s="7"/>
      <c r="CB1995" s="7"/>
      <c r="CC1995" s="7"/>
      <c r="CD1995" s="7"/>
      <c r="CE1995" s="7"/>
      <c r="CF1995" s="7"/>
      <c r="CG1995" s="7"/>
      <c r="CH1995" s="7"/>
      <c r="CI1995" s="7"/>
      <c r="CJ1995" s="7"/>
      <c r="CK1995" s="7"/>
      <c r="CL1995" s="7"/>
      <c r="CM1995" s="7"/>
      <c r="CN1995" s="7"/>
      <c r="CO1995" s="7"/>
      <c r="CP1995" s="7"/>
      <c r="CQ1995" s="7"/>
      <c r="CR1995" s="7"/>
      <c r="CS1995" s="7"/>
      <c r="CT1995" s="7"/>
      <c r="CU1995" s="7"/>
      <c r="CV1995" s="7"/>
      <c r="CW1995" s="7"/>
      <c r="CX1995" s="7"/>
      <c r="CY1995" s="7"/>
      <c r="CZ1995" s="7"/>
      <c r="DA1995" s="7"/>
      <c r="DB1995" s="7"/>
    </row>
    <row r="1996" spans="22:106"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  <c r="AV1996" s="7"/>
      <c r="AW1996" s="7"/>
      <c r="AX1996" s="7"/>
      <c r="AY1996" s="7"/>
      <c r="AZ1996" s="7"/>
      <c r="BA1996" s="7"/>
      <c r="BB1996" s="7"/>
      <c r="BC1996" s="7"/>
      <c r="BD1996" s="7"/>
      <c r="BE1996" s="7"/>
      <c r="BF1996" s="7"/>
      <c r="BG1996" s="7"/>
      <c r="BH1996" s="7"/>
      <c r="BI1996" s="7"/>
      <c r="BJ1996" s="7"/>
      <c r="BK1996" s="7"/>
      <c r="BL1996" s="7"/>
      <c r="BM1996" s="7"/>
      <c r="BN1996" s="7"/>
      <c r="BO1996" s="7"/>
      <c r="BP1996" s="7"/>
      <c r="BQ1996" s="7"/>
      <c r="BR1996" s="7"/>
      <c r="BS1996" s="7"/>
      <c r="BT1996" s="7"/>
      <c r="BU1996" s="7"/>
      <c r="BV1996" s="7"/>
      <c r="BW1996" s="7"/>
      <c r="BX1996" s="7"/>
      <c r="BY1996" s="7"/>
      <c r="BZ1996" s="7"/>
      <c r="CA1996" s="7"/>
      <c r="CB1996" s="7"/>
      <c r="CC1996" s="7"/>
      <c r="CD1996" s="7"/>
      <c r="CE1996" s="7"/>
      <c r="CF1996" s="7"/>
      <c r="CG1996" s="7"/>
      <c r="CH1996" s="7"/>
      <c r="CI1996" s="7"/>
      <c r="CJ1996" s="7"/>
      <c r="CK1996" s="7"/>
      <c r="CL1996" s="7"/>
      <c r="CM1996" s="7"/>
      <c r="CN1996" s="7"/>
      <c r="CO1996" s="7"/>
      <c r="CP1996" s="7"/>
      <c r="CQ1996" s="7"/>
      <c r="CR1996" s="7"/>
      <c r="CS1996" s="7"/>
      <c r="CT1996" s="7"/>
      <c r="CU1996" s="7"/>
      <c r="CV1996" s="7"/>
      <c r="CW1996" s="7"/>
      <c r="CX1996" s="7"/>
      <c r="CY1996" s="7"/>
      <c r="CZ1996" s="7"/>
      <c r="DA1996" s="7"/>
      <c r="DB1996" s="7"/>
    </row>
    <row r="1997" spans="22:106"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  <c r="AV1997" s="7"/>
      <c r="AW1997" s="7"/>
      <c r="AX1997" s="7"/>
      <c r="AY1997" s="7"/>
      <c r="AZ1997" s="7"/>
      <c r="BA1997" s="7"/>
      <c r="BB1997" s="7"/>
      <c r="BC1997" s="7"/>
      <c r="BD1997" s="7"/>
      <c r="BE1997" s="7"/>
      <c r="BF1997" s="7"/>
      <c r="BG1997" s="7"/>
      <c r="BH1997" s="7"/>
      <c r="BI1997" s="7"/>
      <c r="BJ1997" s="7"/>
      <c r="BK1997" s="7"/>
      <c r="BL1997" s="7"/>
      <c r="BM1997" s="7"/>
      <c r="BN1997" s="7"/>
      <c r="BO1997" s="7"/>
      <c r="BP1997" s="7"/>
      <c r="BQ1997" s="7"/>
      <c r="BR1997" s="7"/>
      <c r="BS1997" s="7"/>
      <c r="BT1997" s="7"/>
      <c r="BU1997" s="7"/>
      <c r="BV1997" s="7"/>
      <c r="BW1997" s="7"/>
      <c r="BX1997" s="7"/>
      <c r="BY1997" s="7"/>
      <c r="BZ1997" s="7"/>
      <c r="CA1997" s="7"/>
      <c r="CB1997" s="7"/>
      <c r="CC1997" s="7"/>
      <c r="CD1997" s="7"/>
      <c r="CE1997" s="7"/>
      <c r="CF1997" s="7"/>
      <c r="CG1997" s="7"/>
      <c r="CH1997" s="7"/>
      <c r="CI1997" s="7"/>
      <c r="CJ1997" s="7"/>
      <c r="CK1997" s="7"/>
      <c r="CL1997" s="7"/>
      <c r="CM1997" s="7"/>
      <c r="CN1997" s="7"/>
      <c r="CO1997" s="7"/>
      <c r="CP1997" s="7"/>
      <c r="CQ1997" s="7"/>
      <c r="CR1997" s="7"/>
      <c r="CS1997" s="7"/>
      <c r="CT1997" s="7"/>
      <c r="CU1997" s="7"/>
      <c r="CV1997" s="7"/>
      <c r="CW1997" s="7"/>
      <c r="CX1997" s="7"/>
      <c r="CY1997" s="7"/>
      <c r="CZ1997" s="7"/>
      <c r="DA1997" s="7"/>
      <c r="DB1997" s="7"/>
    </row>
    <row r="1998" spans="22:106"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  <c r="AV1998" s="7"/>
      <c r="AW1998" s="7"/>
      <c r="AX1998" s="7"/>
      <c r="AY1998" s="7"/>
      <c r="AZ1998" s="7"/>
      <c r="BA1998" s="7"/>
      <c r="BB1998" s="7"/>
      <c r="BC1998" s="7"/>
      <c r="BD1998" s="7"/>
      <c r="BE1998" s="7"/>
      <c r="BF1998" s="7"/>
      <c r="BG1998" s="7"/>
      <c r="BH1998" s="7"/>
      <c r="BI1998" s="7"/>
      <c r="BJ1998" s="7"/>
      <c r="BK1998" s="7"/>
      <c r="BL1998" s="7"/>
      <c r="BM1998" s="7"/>
      <c r="BN1998" s="7"/>
      <c r="BO1998" s="7"/>
      <c r="BP1998" s="7"/>
      <c r="BQ1998" s="7"/>
      <c r="BR1998" s="7"/>
      <c r="BS1998" s="7"/>
      <c r="BT1998" s="7"/>
      <c r="BU1998" s="7"/>
      <c r="BV1998" s="7"/>
      <c r="BW1998" s="7"/>
      <c r="BX1998" s="7"/>
      <c r="BY1998" s="7"/>
      <c r="BZ1998" s="7"/>
      <c r="CA1998" s="7"/>
      <c r="CB1998" s="7"/>
      <c r="CC1998" s="7"/>
      <c r="CD1998" s="7"/>
      <c r="CE1998" s="7"/>
      <c r="CF1998" s="7"/>
      <c r="CG1998" s="7"/>
      <c r="CH1998" s="7"/>
      <c r="CI1998" s="7"/>
      <c r="CJ1998" s="7"/>
      <c r="CK1998" s="7"/>
      <c r="CL1998" s="7"/>
      <c r="CM1998" s="7"/>
      <c r="CN1998" s="7"/>
      <c r="CO1998" s="7"/>
      <c r="CP1998" s="7"/>
      <c r="CQ1998" s="7"/>
      <c r="CR1998" s="7"/>
      <c r="CS1998" s="7"/>
      <c r="CT1998" s="7"/>
      <c r="CU1998" s="7"/>
      <c r="CV1998" s="7"/>
      <c r="CW1998" s="7"/>
      <c r="CX1998" s="7"/>
      <c r="CY1998" s="7"/>
      <c r="CZ1998" s="7"/>
      <c r="DA1998" s="7"/>
      <c r="DB1998" s="7"/>
    </row>
    <row r="1999" spans="22:106"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  <c r="AW1999" s="7"/>
      <c r="AX1999" s="7"/>
      <c r="AY1999" s="7"/>
      <c r="AZ1999" s="7"/>
      <c r="BA1999" s="7"/>
      <c r="BB1999" s="7"/>
      <c r="BC1999" s="7"/>
      <c r="BD1999" s="7"/>
      <c r="BE1999" s="7"/>
      <c r="BF1999" s="7"/>
      <c r="BG1999" s="7"/>
      <c r="BH1999" s="7"/>
      <c r="BI1999" s="7"/>
      <c r="BJ1999" s="7"/>
      <c r="BK1999" s="7"/>
      <c r="BL1999" s="7"/>
      <c r="BM1999" s="7"/>
      <c r="BN1999" s="7"/>
      <c r="BO1999" s="7"/>
      <c r="BP1999" s="7"/>
      <c r="BQ1999" s="7"/>
      <c r="BR1999" s="7"/>
      <c r="BS1999" s="7"/>
      <c r="BT1999" s="7"/>
      <c r="BU1999" s="7"/>
      <c r="BV1999" s="7"/>
      <c r="BW1999" s="7"/>
      <c r="BX1999" s="7"/>
      <c r="BY1999" s="7"/>
      <c r="BZ1999" s="7"/>
      <c r="CA1999" s="7"/>
      <c r="CB1999" s="7"/>
      <c r="CC1999" s="7"/>
      <c r="CD1999" s="7"/>
      <c r="CE1999" s="7"/>
      <c r="CF1999" s="7"/>
      <c r="CG1999" s="7"/>
      <c r="CH1999" s="7"/>
      <c r="CI1999" s="7"/>
      <c r="CJ1999" s="7"/>
      <c r="CK1999" s="7"/>
      <c r="CL1999" s="7"/>
      <c r="CM1999" s="7"/>
      <c r="CN1999" s="7"/>
      <c r="CO1999" s="7"/>
      <c r="CP1999" s="7"/>
      <c r="CQ1999" s="7"/>
      <c r="CR1999" s="7"/>
      <c r="CS1999" s="7"/>
      <c r="CT1999" s="7"/>
      <c r="CU1999" s="7"/>
      <c r="CV1999" s="7"/>
      <c r="CW1999" s="7"/>
      <c r="CX1999" s="7"/>
      <c r="CY1999" s="7"/>
      <c r="CZ1999" s="7"/>
      <c r="DA1999" s="7"/>
      <c r="DB1999" s="7"/>
    </row>
    <row r="2000" spans="22:106"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  <c r="AV2000" s="7"/>
      <c r="AW2000" s="7"/>
      <c r="AX2000" s="7"/>
      <c r="AY2000" s="7"/>
      <c r="AZ2000" s="7"/>
      <c r="BA2000" s="7"/>
      <c r="BB2000" s="7"/>
      <c r="BC2000" s="7"/>
      <c r="BD2000" s="7"/>
      <c r="BE2000" s="7"/>
      <c r="BF2000" s="7"/>
      <c r="BG2000" s="7"/>
      <c r="BH2000" s="7"/>
      <c r="BI2000" s="7"/>
      <c r="BJ2000" s="7"/>
      <c r="BK2000" s="7"/>
      <c r="BL2000" s="7"/>
      <c r="BM2000" s="7"/>
      <c r="BN2000" s="7"/>
      <c r="BO2000" s="7"/>
      <c r="BP2000" s="7"/>
      <c r="BQ2000" s="7"/>
      <c r="BR2000" s="7"/>
      <c r="BS2000" s="7"/>
      <c r="BT2000" s="7"/>
      <c r="BU2000" s="7"/>
      <c r="BV2000" s="7"/>
      <c r="BW2000" s="7"/>
      <c r="BX2000" s="7"/>
      <c r="BY2000" s="7"/>
      <c r="BZ2000" s="7"/>
      <c r="CA2000" s="7"/>
      <c r="CB2000" s="7"/>
      <c r="CC2000" s="7"/>
      <c r="CD2000" s="7"/>
      <c r="CE2000" s="7"/>
      <c r="CF2000" s="7"/>
      <c r="CG2000" s="7"/>
      <c r="CH2000" s="7"/>
      <c r="CI2000" s="7"/>
      <c r="CJ2000" s="7"/>
      <c r="CK2000" s="7"/>
      <c r="CL2000" s="7"/>
      <c r="CM2000" s="7"/>
      <c r="CN2000" s="7"/>
      <c r="CO2000" s="7"/>
      <c r="CP2000" s="7"/>
      <c r="CQ2000" s="7"/>
      <c r="CR2000" s="7"/>
      <c r="CS2000" s="7"/>
      <c r="CT2000" s="7"/>
      <c r="CU2000" s="7"/>
      <c r="CV2000" s="7"/>
      <c r="CW2000" s="7"/>
      <c r="CX2000" s="7"/>
      <c r="CY2000" s="7"/>
      <c r="CZ2000" s="7"/>
      <c r="DA2000" s="7"/>
      <c r="DB2000" s="7"/>
    </row>
    <row r="2001" spans="22:106"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  <c r="AW2001" s="7"/>
      <c r="AX2001" s="7"/>
      <c r="AY2001" s="7"/>
      <c r="AZ2001" s="7"/>
      <c r="BA2001" s="7"/>
      <c r="BB2001" s="7"/>
      <c r="BC2001" s="7"/>
      <c r="BD2001" s="7"/>
      <c r="BE2001" s="7"/>
      <c r="BF2001" s="7"/>
      <c r="BG2001" s="7"/>
      <c r="BH2001" s="7"/>
      <c r="BI2001" s="7"/>
      <c r="BJ2001" s="7"/>
      <c r="BK2001" s="7"/>
      <c r="BL2001" s="7"/>
      <c r="BM2001" s="7"/>
      <c r="BN2001" s="7"/>
      <c r="BO2001" s="7"/>
      <c r="BP2001" s="7"/>
      <c r="BQ2001" s="7"/>
      <c r="BR2001" s="7"/>
      <c r="BS2001" s="7"/>
      <c r="BT2001" s="7"/>
      <c r="BU2001" s="7"/>
      <c r="BV2001" s="7"/>
      <c r="BW2001" s="7"/>
      <c r="BX2001" s="7"/>
      <c r="BY2001" s="7"/>
      <c r="BZ2001" s="7"/>
      <c r="CA2001" s="7"/>
      <c r="CB2001" s="7"/>
      <c r="CC2001" s="7"/>
      <c r="CD2001" s="7"/>
      <c r="CE2001" s="7"/>
      <c r="CF2001" s="7"/>
      <c r="CG2001" s="7"/>
      <c r="CH2001" s="7"/>
      <c r="CI2001" s="7"/>
      <c r="CJ2001" s="7"/>
      <c r="CK2001" s="7"/>
      <c r="CL2001" s="7"/>
      <c r="CM2001" s="7"/>
      <c r="CN2001" s="7"/>
      <c r="CO2001" s="7"/>
      <c r="CP2001" s="7"/>
      <c r="CQ2001" s="7"/>
      <c r="CR2001" s="7"/>
      <c r="CS2001" s="7"/>
      <c r="CT2001" s="7"/>
      <c r="CU2001" s="7"/>
      <c r="CV2001" s="7"/>
      <c r="CW2001" s="7"/>
      <c r="CX2001" s="7"/>
      <c r="CY2001" s="7"/>
      <c r="CZ2001" s="7"/>
      <c r="DA2001" s="7"/>
      <c r="DB2001" s="7"/>
    </row>
    <row r="2002" spans="22:106"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  <c r="AW2002" s="7"/>
      <c r="AX2002" s="7"/>
      <c r="AY2002" s="7"/>
      <c r="AZ2002" s="7"/>
      <c r="BA2002" s="7"/>
      <c r="BB2002" s="7"/>
      <c r="BC2002" s="7"/>
      <c r="BD2002" s="7"/>
      <c r="BE2002" s="7"/>
      <c r="BF2002" s="7"/>
      <c r="BG2002" s="7"/>
      <c r="BH2002" s="7"/>
      <c r="BI2002" s="7"/>
      <c r="BJ2002" s="7"/>
      <c r="BK2002" s="7"/>
      <c r="BL2002" s="7"/>
      <c r="BM2002" s="7"/>
      <c r="BN2002" s="7"/>
      <c r="BO2002" s="7"/>
      <c r="BP2002" s="7"/>
      <c r="BQ2002" s="7"/>
      <c r="BR2002" s="7"/>
      <c r="BS2002" s="7"/>
      <c r="BT2002" s="7"/>
      <c r="BU2002" s="7"/>
      <c r="BV2002" s="7"/>
      <c r="BW2002" s="7"/>
      <c r="BX2002" s="7"/>
      <c r="BY2002" s="7"/>
      <c r="BZ2002" s="7"/>
      <c r="CA2002" s="7"/>
      <c r="CB2002" s="7"/>
      <c r="CC2002" s="7"/>
      <c r="CD2002" s="7"/>
      <c r="CE2002" s="7"/>
      <c r="CF2002" s="7"/>
      <c r="CG2002" s="7"/>
      <c r="CH2002" s="7"/>
      <c r="CI2002" s="7"/>
      <c r="CJ2002" s="7"/>
      <c r="CK2002" s="7"/>
      <c r="CL2002" s="7"/>
      <c r="CM2002" s="7"/>
      <c r="CN2002" s="7"/>
      <c r="CO2002" s="7"/>
      <c r="CP2002" s="7"/>
      <c r="CQ2002" s="7"/>
      <c r="CR2002" s="7"/>
      <c r="CS2002" s="7"/>
      <c r="CT2002" s="7"/>
      <c r="CU2002" s="7"/>
      <c r="CV2002" s="7"/>
      <c r="CW2002" s="7"/>
      <c r="CX2002" s="7"/>
      <c r="CY2002" s="7"/>
      <c r="CZ2002" s="7"/>
      <c r="DA2002" s="7"/>
      <c r="DB2002" s="7"/>
    </row>
    <row r="2003" spans="22:106"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  <c r="AW2003" s="7"/>
      <c r="AX2003" s="7"/>
      <c r="AY2003" s="7"/>
      <c r="AZ2003" s="7"/>
      <c r="BA2003" s="7"/>
      <c r="BB2003" s="7"/>
      <c r="BC2003" s="7"/>
      <c r="BD2003" s="7"/>
      <c r="BE2003" s="7"/>
      <c r="BF2003" s="7"/>
      <c r="BG2003" s="7"/>
      <c r="BH2003" s="7"/>
      <c r="BI2003" s="7"/>
      <c r="BJ2003" s="7"/>
      <c r="BK2003" s="7"/>
      <c r="BL2003" s="7"/>
      <c r="BM2003" s="7"/>
      <c r="BN2003" s="7"/>
      <c r="BO2003" s="7"/>
      <c r="BP2003" s="7"/>
      <c r="BQ2003" s="7"/>
      <c r="BR2003" s="7"/>
      <c r="BS2003" s="7"/>
      <c r="BT2003" s="7"/>
      <c r="BU2003" s="7"/>
      <c r="BV2003" s="7"/>
      <c r="BW2003" s="7"/>
      <c r="BX2003" s="7"/>
      <c r="BY2003" s="7"/>
      <c r="BZ2003" s="7"/>
      <c r="CA2003" s="7"/>
      <c r="CB2003" s="7"/>
      <c r="CC2003" s="7"/>
      <c r="CD2003" s="7"/>
      <c r="CE2003" s="7"/>
      <c r="CF2003" s="7"/>
      <c r="CG2003" s="7"/>
      <c r="CH2003" s="7"/>
      <c r="CI2003" s="7"/>
      <c r="CJ2003" s="7"/>
      <c r="CK2003" s="7"/>
      <c r="CL2003" s="7"/>
      <c r="CM2003" s="7"/>
      <c r="CN2003" s="7"/>
      <c r="CO2003" s="7"/>
      <c r="CP2003" s="7"/>
      <c r="CQ2003" s="7"/>
      <c r="CR2003" s="7"/>
      <c r="CS2003" s="7"/>
      <c r="CT2003" s="7"/>
      <c r="CU2003" s="7"/>
      <c r="CV2003" s="7"/>
      <c r="CW2003" s="7"/>
      <c r="CX2003" s="7"/>
      <c r="CY2003" s="7"/>
      <c r="CZ2003" s="7"/>
      <c r="DA2003" s="7"/>
      <c r="DB2003" s="7"/>
    </row>
    <row r="2004" spans="22:106"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  <c r="AV2004" s="7"/>
      <c r="AW2004" s="7"/>
      <c r="AX2004" s="7"/>
      <c r="AY2004" s="7"/>
      <c r="AZ2004" s="7"/>
      <c r="BA2004" s="7"/>
      <c r="BB2004" s="7"/>
      <c r="BC2004" s="7"/>
      <c r="BD2004" s="7"/>
      <c r="BE2004" s="7"/>
      <c r="BF2004" s="7"/>
      <c r="BG2004" s="7"/>
      <c r="BH2004" s="7"/>
      <c r="BI2004" s="7"/>
      <c r="BJ2004" s="7"/>
      <c r="BK2004" s="7"/>
      <c r="BL2004" s="7"/>
      <c r="BM2004" s="7"/>
      <c r="BN2004" s="7"/>
      <c r="BO2004" s="7"/>
      <c r="BP2004" s="7"/>
      <c r="BQ2004" s="7"/>
      <c r="BR2004" s="7"/>
      <c r="BS2004" s="7"/>
      <c r="BT2004" s="7"/>
      <c r="BU2004" s="7"/>
      <c r="BV2004" s="7"/>
      <c r="BW2004" s="7"/>
      <c r="BX2004" s="7"/>
      <c r="BY2004" s="7"/>
      <c r="BZ2004" s="7"/>
      <c r="CA2004" s="7"/>
      <c r="CB2004" s="7"/>
      <c r="CC2004" s="7"/>
      <c r="CD2004" s="7"/>
      <c r="CE2004" s="7"/>
      <c r="CF2004" s="7"/>
      <c r="CG2004" s="7"/>
      <c r="CH2004" s="7"/>
      <c r="CI2004" s="7"/>
      <c r="CJ2004" s="7"/>
      <c r="CK2004" s="7"/>
      <c r="CL2004" s="7"/>
      <c r="CM2004" s="7"/>
      <c r="CN2004" s="7"/>
      <c r="CO2004" s="7"/>
      <c r="CP2004" s="7"/>
      <c r="CQ2004" s="7"/>
      <c r="CR2004" s="7"/>
      <c r="CS2004" s="7"/>
      <c r="CT2004" s="7"/>
      <c r="CU2004" s="7"/>
      <c r="CV2004" s="7"/>
      <c r="CW2004" s="7"/>
      <c r="CX2004" s="7"/>
      <c r="CY2004" s="7"/>
      <c r="CZ2004" s="7"/>
      <c r="DA2004" s="7"/>
      <c r="DB2004" s="7"/>
    </row>
    <row r="2005" spans="22:106"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  <c r="AV2005" s="7"/>
      <c r="AW2005" s="7"/>
      <c r="AX2005" s="7"/>
      <c r="AY2005" s="7"/>
      <c r="AZ2005" s="7"/>
      <c r="BA2005" s="7"/>
      <c r="BB2005" s="7"/>
      <c r="BC2005" s="7"/>
      <c r="BD2005" s="7"/>
      <c r="BE2005" s="7"/>
      <c r="BF2005" s="7"/>
      <c r="BG2005" s="7"/>
      <c r="BH2005" s="7"/>
      <c r="BI2005" s="7"/>
      <c r="BJ2005" s="7"/>
      <c r="BK2005" s="7"/>
      <c r="BL2005" s="7"/>
      <c r="BM2005" s="7"/>
      <c r="BN2005" s="7"/>
      <c r="BO2005" s="7"/>
      <c r="BP2005" s="7"/>
      <c r="BQ2005" s="7"/>
      <c r="BR2005" s="7"/>
      <c r="BS2005" s="7"/>
      <c r="BT2005" s="7"/>
      <c r="BU2005" s="7"/>
      <c r="BV2005" s="7"/>
      <c r="BW2005" s="7"/>
      <c r="BX2005" s="7"/>
      <c r="BY2005" s="7"/>
      <c r="BZ2005" s="7"/>
      <c r="CA2005" s="7"/>
      <c r="CB2005" s="7"/>
      <c r="CC2005" s="7"/>
      <c r="CD2005" s="7"/>
      <c r="CE2005" s="7"/>
      <c r="CF2005" s="7"/>
      <c r="CG2005" s="7"/>
      <c r="CH2005" s="7"/>
      <c r="CI2005" s="7"/>
      <c r="CJ2005" s="7"/>
      <c r="CK2005" s="7"/>
      <c r="CL2005" s="7"/>
      <c r="CM2005" s="7"/>
      <c r="CN2005" s="7"/>
      <c r="CO2005" s="7"/>
      <c r="CP2005" s="7"/>
      <c r="CQ2005" s="7"/>
      <c r="CR2005" s="7"/>
      <c r="CS2005" s="7"/>
      <c r="CT2005" s="7"/>
      <c r="CU2005" s="7"/>
      <c r="CV2005" s="7"/>
      <c r="CW2005" s="7"/>
      <c r="CX2005" s="7"/>
      <c r="CY2005" s="7"/>
      <c r="CZ2005" s="7"/>
      <c r="DA2005" s="7"/>
      <c r="DB2005" s="7"/>
    </row>
    <row r="2006" spans="22:106"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  <c r="AV2006" s="7"/>
      <c r="AW2006" s="7"/>
      <c r="AX2006" s="7"/>
      <c r="AY2006" s="7"/>
      <c r="AZ2006" s="7"/>
      <c r="BA2006" s="7"/>
      <c r="BB2006" s="7"/>
      <c r="BC2006" s="7"/>
      <c r="BD2006" s="7"/>
      <c r="BE2006" s="7"/>
      <c r="BF2006" s="7"/>
      <c r="BG2006" s="7"/>
      <c r="BH2006" s="7"/>
      <c r="BI2006" s="7"/>
      <c r="BJ2006" s="7"/>
      <c r="BK2006" s="7"/>
      <c r="BL2006" s="7"/>
      <c r="BM2006" s="7"/>
      <c r="BN2006" s="7"/>
      <c r="BO2006" s="7"/>
      <c r="BP2006" s="7"/>
      <c r="BQ2006" s="7"/>
      <c r="BR2006" s="7"/>
      <c r="BS2006" s="7"/>
      <c r="BT2006" s="7"/>
      <c r="BU2006" s="7"/>
      <c r="BV2006" s="7"/>
      <c r="BW2006" s="7"/>
      <c r="BX2006" s="7"/>
      <c r="BY2006" s="7"/>
      <c r="BZ2006" s="7"/>
      <c r="CA2006" s="7"/>
      <c r="CB2006" s="7"/>
      <c r="CC2006" s="7"/>
      <c r="CD2006" s="7"/>
      <c r="CE2006" s="7"/>
      <c r="CF2006" s="7"/>
      <c r="CG2006" s="7"/>
      <c r="CH2006" s="7"/>
      <c r="CI2006" s="7"/>
      <c r="CJ2006" s="7"/>
      <c r="CK2006" s="7"/>
      <c r="CL2006" s="7"/>
      <c r="CM2006" s="7"/>
      <c r="CN2006" s="7"/>
      <c r="CO2006" s="7"/>
      <c r="CP2006" s="7"/>
      <c r="CQ2006" s="7"/>
      <c r="CR2006" s="7"/>
      <c r="CS2006" s="7"/>
      <c r="CT2006" s="7"/>
      <c r="CU2006" s="7"/>
      <c r="CV2006" s="7"/>
      <c r="CW2006" s="7"/>
      <c r="CX2006" s="7"/>
      <c r="CY2006" s="7"/>
      <c r="CZ2006" s="7"/>
      <c r="DA2006" s="7"/>
      <c r="DB2006" s="7"/>
    </row>
    <row r="2007" spans="22:106"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  <c r="AV2007" s="7"/>
      <c r="AW2007" s="7"/>
      <c r="AX2007" s="7"/>
      <c r="AY2007" s="7"/>
      <c r="AZ2007" s="7"/>
      <c r="BA2007" s="7"/>
      <c r="BB2007" s="7"/>
      <c r="BC2007" s="7"/>
      <c r="BD2007" s="7"/>
      <c r="BE2007" s="7"/>
      <c r="BF2007" s="7"/>
      <c r="BG2007" s="7"/>
      <c r="BH2007" s="7"/>
      <c r="BI2007" s="7"/>
      <c r="BJ2007" s="7"/>
      <c r="BK2007" s="7"/>
      <c r="BL2007" s="7"/>
      <c r="BM2007" s="7"/>
      <c r="BN2007" s="7"/>
      <c r="BO2007" s="7"/>
      <c r="BP2007" s="7"/>
      <c r="BQ2007" s="7"/>
      <c r="BR2007" s="7"/>
      <c r="BS2007" s="7"/>
      <c r="BT2007" s="7"/>
      <c r="BU2007" s="7"/>
      <c r="BV2007" s="7"/>
      <c r="BW2007" s="7"/>
      <c r="BX2007" s="7"/>
      <c r="BY2007" s="7"/>
      <c r="BZ2007" s="7"/>
      <c r="CA2007" s="7"/>
      <c r="CB2007" s="7"/>
      <c r="CC2007" s="7"/>
      <c r="CD2007" s="7"/>
      <c r="CE2007" s="7"/>
      <c r="CF2007" s="7"/>
      <c r="CG2007" s="7"/>
      <c r="CH2007" s="7"/>
      <c r="CI2007" s="7"/>
      <c r="CJ2007" s="7"/>
      <c r="CK2007" s="7"/>
      <c r="CL2007" s="7"/>
      <c r="CM2007" s="7"/>
      <c r="CN2007" s="7"/>
      <c r="CO2007" s="7"/>
      <c r="CP2007" s="7"/>
      <c r="CQ2007" s="7"/>
      <c r="CR2007" s="7"/>
      <c r="CS2007" s="7"/>
      <c r="CT2007" s="7"/>
      <c r="CU2007" s="7"/>
      <c r="CV2007" s="7"/>
      <c r="CW2007" s="7"/>
      <c r="CX2007" s="7"/>
      <c r="CY2007" s="7"/>
      <c r="CZ2007" s="7"/>
      <c r="DA2007" s="7"/>
      <c r="DB2007" s="7"/>
    </row>
    <row r="2008" spans="22:106"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  <c r="AW2008" s="7"/>
      <c r="AX2008" s="7"/>
      <c r="AY2008" s="7"/>
      <c r="AZ2008" s="7"/>
      <c r="BA2008" s="7"/>
      <c r="BB2008" s="7"/>
      <c r="BC2008" s="7"/>
      <c r="BD2008" s="7"/>
      <c r="BE2008" s="7"/>
      <c r="BF2008" s="7"/>
      <c r="BG2008" s="7"/>
      <c r="BH2008" s="7"/>
      <c r="BI2008" s="7"/>
      <c r="BJ2008" s="7"/>
      <c r="BK2008" s="7"/>
      <c r="BL2008" s="7"/>
      <c r="BM2008" s="7"/>
      <c r="BN2008" s="7"/>
      <c r="BO2008" s="7"/>
      <c r="BP2008" s="7"/>
      <c r="BQ2008" s="7"/>
      <c r="BR2008" s="7"/>
      <c r="BS2008" s="7"/>
      <c r="BT2008" s="7"/>
      <c r="BU2008" s="7"/>
      <c r="BV2008" s="7"/>
      <c r="BW2008" s="7"/>
      <c r="BX2008" s="7"/>
      <c r="BY2008" s="7"/>
      <c r="BZ2008" s="7"/>
      <c r="CA2008" s="7"/>
      <c r="CB2008" s="7"/>
      <c r="CC2008" s="7"/>
      <c r="CD2008" s="7"/>
      <c r="CE2008" s="7"/>
      <c r="CF2008" s="7"/>
      <c r="CG2008" s="7"/>
      <c r="CH2008" s="7"/>
      <c r="CI2008" s="7"/>
      <c r="CJ2008" s="7"/>
      <c r="CK2008" s="7"/>
      <c r="CL2008" s="7"/>
      <c r="CM2008" s="7"/>
      <c r="CN2008" s="7"/>
      <c r="CO2008" s="7"/>
      <c r="CP2008" s="7"/>
      <c r="CQ2008" s="7"/>
      <c r="CR2008" s="7"/>
      <c r="CS2008" s="7"/>
      <c r="CT2008" s="7"/>
      <c r="CU2008" s="7"/>
      <c r="CV2008" s="7"/>
      <c r="CW2008" s="7"/>
      <c r="CX2008" s="7"/>
      <c r="CY2008" s="7"/>
      <c r="CZ2008" s="7"/>
      <c r="DA2008" s="7"/>
      <c r="DB2008" s="7"/>
    </row>
    <row r="2009" spans="22:106"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  <c r="AV2009" s="7"/>
      <c r="AW2009" s="7"/>
      <c r="AX2009" s="7"/>
      <c r="AY2009" s="7"/>
      <c r="AZ2009" s="7"/>
      <c r="BA2009" s="7"/>
      <c r="BB2009" s="7"/>
      <c r="BC2009" s="7"/>
      <c r="BD2009" s="7"/>
      <c r="BE2009" s="7"/>
      <c r="BF2009" s="7"/>
      <c r="BG2009" s="7"/>
      <c r="BH2009" s="7"/>
      <c r="BI2009" s="7"/>
      <c r="BJ2009" s="7"/>
      <c r="BK2009" s="7"/>
      <c r="BL2009" s="7"/>
      <c r="BM2009" s="7"/>
      <c r="BN2009" s="7"/>
      <c r="BO2009" s="7"/>
      <c r="BP2009" s="7"/>
      <c r="BQ2009" s="7"/>
      <c r="BR2009" s="7"/>
      <c r="BS2009" s="7"/>
      <c r="BT2009" s="7"/>
      <c r="BU2009" s="7"/>
      <c r="BV2009" s="7"/>
      <c r="BW2009" s="7"/>
      <c r="BX2009" s="7"/>
      <c r="BY2009" s="7"/>
      <c r="BZ2009" s="7"/>
      <c r="CA2009" s="7"/>
      <c r="CB2009" s="7"/>
      <c r="CC2009" s="7"/>
      <c r="CD2009" s="7"/>
      <c r="CE2009" s="7"/>
      <c r="CF2009" s="7"/>
      <c r="CG2009" s="7"/>
      <c r="CH2009" s="7"/>
      <c r="CI2009" s="7"/>
      <c r="CJ2009" s="7"/>
      <c r="CK2009" s="7"/>
      <c r="CL2009" s="7"/>
      <c r="CM2009" s="7"/>
      <c r="CN2009" s="7"/>
      <c r="CO2009" s="7"/>
      <c r="CP2009" s="7"/>
      <c r="CQ2009" s="7"/>
      <c r="CR2009" s="7"/>
      <c r="CS2009" s="7"/>
      <c r="CT2009" s="7"/>
      <c r="CU2009" s="7"/>
      <c r="CV2009" s="7"/>
      <c r="CW2009" s="7"/>
      <c r="CX2009" s="7"/>
      <c r="CY2009" s="7"/>
      <c r="CZ2009" s="7"/>
      <c r="DA2009" s="7"/>
      <c r="DB2009" s="7"/>
    </row>
    <row r="2010" spans="22:106"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  <c r="AW2010" s="7"/>
      <c r="AX2010" s="7"/>
      <c r="AY2010" s="7"/>
      <c r="AZ2010" s="7"/>
      <c r="BA2010" s="7"/>
      <c r="BB2010" s="7"/>
      <c r="BC2010" s="7"/>
      <c r="BD2010" s="7"/>
      <c r="BE2010" s="7"/>
      <c r="BF2010" s="7"/>
      <c r="BG2010" s="7"/>
      <c r="BH2010" s="7"/>
      <c r="BI2010" s="7"/>
      <c r="BJ2010" s="7"/>
      <c r="BK2010" s="7"/>
      <c r="BL2010" s="7"/>
      <c r="BM2010" s="7"/>
      <c r="BN2010" s="7"/>
      <c r="BO2010" s="7"/>
      <c r="BP2010" s="7"/>
      <c r="BQ2010" s="7"/>
      <c r="BR2010" s="7"/>
      <c r="BS2010" s="7"/>
      <c r="BT2010" s="7"/>
      <c r="BU2010" s="7"/>
      <c r="BV2010" s="7"/>
      <c r="BW2010" s="7"/>
      <c r="BX2010" s="7"/>
      <c r="BY2010" s="7"/>
      <c r="BZ2010" s="7"/>
      <c r="CA2010" s="7"/>
      <c r="CB2010" s="7"/>
      <c r="CC2010" s="7"/>
      <c r="CD2010" s="7"/>
      <c r="CE2010" s="7"/>
      <c r="CF2010" s="7"/>
      <c r="CG2010" s="7"/>
      <c r="CH2010" s="7"/>
      <c r="CI2010" s="7"/>
      <c r="CJ2010" s="7"/>
      <c r="CK2010" s="7"/>
      <c r="CL2010" s="7"/>
      <c r="CM2010" s="7"/>
      <c r="CN2010" s="7"/>
      <c r="CO2010" s="7"/>
      <c r="CP2010" s="7"/>
      <c r="CQ2010" s="7"/>
      <c r="CR2010" s="7"/>
      <c r="CS2010" s="7"/>
      <c r="CT2010" s="7"/>
      <c r="CU2010" s="7"/>
      <c r="CV2010" s="7"/>
      <c r="CW2010" s="7"/>
      <c r="CX2010" s="7"/>
      <c r="CY2010" s="7"/>
      <c r="CZ2010" s="7"/>
      <c r="DA2010" s="7"/>
      <c r="DB2010" s="7"/>
    </row>
    <row r="2011" spans="22:106"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  <c r="AV2011" s="7"/>
      <c r="AW2011" s="7"/>
      <c r="AX2011" s="7"/>
      <c r="AY2011" s="7"/>
      <c r="AZ2011" s="7"/>
      <c r="BA2011" s="7"/>
      <c r="BB2011" s="7"/>
      <c r="BC2011" s="7"/>
      <c r="BD2011" s="7"/>
      <c r="BE2011" s="7"/>
      <c r="BF2011" s="7"/>
      <c r="BG2011" s="7"/>
      <c r="BH2011" s="7"/>
      <c r="BI2011" s="7"/>
      <c r="BJ2011" s="7"/>
      <c r="BK2011" s="7"/>
      <c r="BL2011" s="7"/>
      <c r="BM2011" s="7"/>
      <c r="BN2011" s="7"/>
      <c r="BO2011" s="7"/>
      <c r="BP2011" s="7"/>
      <c r="BQ2011" s="7"/>
      <c r="BR2011" s="7"/>
      <c r="BS2011" s="7"/>
      <c r="BT2011" s="7"/>
      <c r="BU2011" s="7"/>
      <c r="BV2011" s="7"/>
      <c r="BW2011" s="7"/>
      <c r="BX2011" s="7"/>
      <c r="BY2011" s="7"/>
      <c r="BZ2011" s="7"/>
      <c r="CA2011" s="7"/>
      <c r="CB2011" s="7"/>
      <c r="CC2011" s="7"/>
      <c r="CD2011" s="7"/>
      <c r="CE2011" s="7"/>
      <c r="CF2011" s="7"/>
      <c r="CG2011" s="7"/>
      <c r="CH2011" s="7"/>
      <c r="CI2011" s="7"/>
      <c r="CJ2011" s="7"/>
      <c r="CK2011" s="7"/>
      <c r="CL2011" s="7"/>
      <c r="CM2011" s="7"/>
      <c r="CN2011" s="7"/>
      <c r="CO2011" s="7"/>
      <c r="CP2011" s="7"/>
      <c r="CQ2011" s="7"/>
      <c r="CR2011" s="7"/>
      <c r="CS2011" s="7"/>
      <c r="CT2011" s="7"/>
      <c r="CU2011" s="7"/>
      <c r="CV2011" s="7"/>
      <c r="CW2011" s="7"/>
      <c r="CX2011" s="7"/>
      <c r="CY2011" s="7"/>
      <c r="CZ2011" s="7"/>
      <c r="DA2011" s="7"/>
      <c r="DB2011" s="7"/>
    </row>
    <row r="2012" spans="22:106"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  <c r="AV2012" s="7"/>
      <c r="AW2012" s="7"/>
      <c r="AX2012" s="7"/>
      <c r="AY2012" s="7"/>
      <c r="AZ2012" s="7"/>
      <c r="BA2012" s="7"/>
      <c r="BB2012" s="7"/>
      <c r="BC2012" s="7"/>
      <c r="BD2012" s="7"/>
      <c r="BE2012" s="7"/>
      <c r="BF2012" s="7"/>
      <c r="BG2012" s="7"/>
      <c r="BH2012" s="7"/>
      <c r="BI2012" s="7"/>
      <c r="BJ2012" s="7"/>
      <c r="BK2012" s="7"/>
      <c r="BL2012" s="7"/>
      <c r="BM2012" s="7"/>
      <c r="BN2012" s="7"/>
      <c r="BO2012" s="7"/>
      <c r="BP2012" s="7"/>
      <c r="BQ2012" s="7"/>
      <c r="BR2012" s="7"/>
      <c r="BS2012" s="7"/>
      <c r="BT2012" s="7"/>
      <c r="BU2012" s="7"/>
      <c r="BV2012" s="7"/>
      <c r="BW2012" s="7"/>
      <c r="BX2012" s="7"/>
      <c r="BY2012" s="7"/>
      <c r="BZ2012" s="7"/>
      <c r="CA2012" s="7"/>
      <c r="CB2012" s="7"/>
      <c r="CC2012" s="7"/>
      <c r="CD2012" s="7"/>
      <c r="CE2012" s="7"/>
      <c r="CF2012" s="7"/>
      <c r="CG2012" s="7"/>
      <c r="CH2012" s="7"/>
      <c r="CI2012" s="7"/>
      <c r="CJ2012" s="7"/>
      <c r="CK2012" s="7"/>
      <c r="CL2012" s="7"/>
      <c r="CM2012" s="7"/>
      <c r="CN2012" s="7"/>
      <c r="CO2012" s="7"/>
      <c r="CP2012" s="7"/>
      <c r="CQ2012" s="7"/>
      <c r="CR2012" s="7"/>
      <c r="CS2012" s="7"/>
      <c r="CT2012" s="7"/>
      <c r="CU2012" s="7"/>
      <c r="CV2012" s="7"/>
      <c r="CW2012" s="7"/>
      <c r="CX2012" s="7"/>
      <c r="CY2012" s="7"/>
      <c r="CZ2012" s="7"/>
      <c r="DA2012" s="7"/>
      <c r="DB2012" s="7"/>
    </row>
  </sheetData>
  <sheetProtection algorithmName="SHA-512" hashValue="LwYhNueer2GjhV66Vfx8VYNuAj5voIaCeubH5YuA6/qTa05UYNtBR/Rs+4C2V1APgiQrScpV1vFaThXT0v2wcA==" saltValue="M3O8KZJffC4dRKSYFhPrtQ==" spinCount="100000" sheet="1" objects="1" scenarios="1"/>
  <mergeCells count="142">
    <mergeCell ref="N28:P28"/>
    <mergeCell ref="Q28:U28"/>
    <mergeCell ref="E28:M28"/>
    <mergeCell ref="B29:D29"/>
    <mergeCell ref="B27:D27"/>
    <mergeCell ref="E27:U27"/>
    <mergeCell ref="B28:D28"/>
    <mergeCell ref="Q29:U29"/>
    <mergeCell ref="B30:D30"/>
    <mergeCell ref="E29:M29"/>
    <mergeCell ref="C90:G90"/>
    <mergeCell ref="J89:N89"/>
    <mergeCell ref="J90:N90"/>
    <mergeCell ref="P90:T90"/>
    <mergeCell ref="C89:H89"/>
    <mergeCell ref="B50:U50"/>
    <mergeCell ref="B32:U32"/>
    <mergeCell ref="B73:U73"/>
    <mergeCell ref="P89:T89"/>
    <mergeCell ref="B33:U33"/>
    <mergeCell ref="N34:U36"/>
    <mergeCell ref="B75:U75"/>
    <mergeCell ref="B72:D72"/>
    <mergeCell ref="B138:E138"/>
    <mergeCell ref="F138:N138"/>
    <mergeCell ref="N49:P49"/>
    <mergeCell ref="B51:U51"/>
    <mergeCell ref="B82:U82"/>
    <mergeCell ref="B77:U77"/>
    <mergeCell ref="B133:N133"/>
    <mergeCell ref="B134:E134"/>
    <mergeCell ref="F134:N134"/>
    <mergeCell ref="B135:E135"/>
    <mergeCell ref="F135:N135"/>
    <mergeCell ref="B136:E136"/>
    <mergeCell ref="F136:N136"/>
    <mergeCell ref="B137:E137"/>
    <mergeCell ref="F137:N137"/>
    <mergeCell ref="B67:D67"/>
    <mergeCell ref="B70:D70"/>
    <mergeCell ref="Q70:U70"/>
    <mergeCell ref="B71:D71"/>
    <mergeCell ref="B97:J97"/>
    <mergeCell ref="B99:J99"/>
    <mergeCell ref="B101:J101"/>
    <mergeCell ref="E72:I72"/>
    <mergeCell ref="J72:M72"/>
    <mergeCell ref="B1:M1"/>
    <mergeCell ref="E23:U23"/>
    <mergeCell ref="E17:M17"/>
    <mergeCell ref="E18:M18"/>
    <mergeCell ref="Q17:U17"/>
    <mergeCell ref="Q18:U18"/>
    <mergeCell ref="N17:P17"/>
    <mergeCell ref="N18:P18"/>
    <mergeCell ref="B17:D17"/>
    <mergeCell ref="B18:D18"/>
    <mergeCell ref="B15:D15"/>
    <mergeCell ref="E15:M15"/>
    <mergeCell ref="B16:D16"/>
    <mergeCell ref="E16:M16"/>
    <mergeCell ref="N16:P16"/>
    <mergeCell ref="Q15:U15"/>
    <mergeCell ref="B21:U21"/>
    <mergeCell ref="D6:E6"/>
    <mergeCell ref="D9:E9"/>
    <mergeCell ref="D3:E3"/>
    <mergeCell ref="G3:K3"/>
    <mergeCell ref="G6:K6"/>
    <mergeCell ref="G9:K9"/>
    <mergeCell ref="N29:P29"/>
    <mergeCell ref="B31:D31"/>
    <mergeCell ref="K97:P97"/>
    <mergeCell ref="K99:P99"/>
    <mergeCell ref="L95:Q95"/>
    <mergeCell ref="B80:U80"/>
    <mergeCell ref="B83:U83"/>
    <mergeCell ref="B84:U84"/>
    <mergeCell ref="B85:U85"/>
    <mergeCell ref="B86:U86"/>
    <mergeCell ref="B34:D36"/>
    <mergeCell ref="E40:E42"/>
    <mergeCell ref="B61:G63"/>
    <mergeCell ref="B52:G54"/>
    <mergeCell ref="H52:H54"/>
    <mergeCell ref="O52:U54"/>
    <mergeCell ref="O55:U57"/>
    <mergeCell ref="O58:U60"/>
    <mergeCell ref="O61:U63"/>
    <mergeCell ref="B55:G57"/>
    <mergeCell ref="B58:G60"/>
    <mergeCell ref="H55:H57"/>
    <mergeCell ref="H58:H60"/>
    <mergeCell ref="E71:I71"/>
    <mergeCell ref="E24:E26"/>
    <mergeCell ref="N24:P26"/>
    <mergeCell ref="Q24:U26"/>
    <mergeCell ref="E19:M19"/>
    <mergeCell ref="E20:U20"/>
    <mergeCell ref="B22:U22"/>
    <mergeCell ref="N19:P19"/>
    <mergeCell ref="Q19:U19"/>
    <mergeCell ref="B19:D19"/>
    <mergeCell ref="B20:D20"/>
    <mergeCell ref="B23:D23"/>
    <mergeCell ref="K101:P101"/>
    <mergeCell ref="B14:D14"/>
    <mergeCell ref="N37:U39"/>
    <mergeCell ref="B37:D39"/>
    <mergeCell ref="B79:U79"/>
    <mergeCell ref="H61:H63"/>
    <mergeCell ref="B66:I66"/>
    <mergeCell ref="J71:M71"/>
    <mergeCell ref="E49:M49"/>
    <mergeCell ref="E67:U67"/>
    <mergeCell ref="N70:P70"/>
    <mergeCell ref="N71:P71"/>
    <mergeCell ref="Q49:T49"/>
    <mergeCell ref="B47:D47"/>
    <mergeCell ref="B41:D41"/>
    <mergeCell ref="B44:D44"/>
    <mergeCell ref="B78:U78"/>
    <mergeCell ref="E30:U30"/>
    <mergeCell ref="E31:M31"/>
    <mergeCell ref="N31:P31"/>
    <mergeCell ref="Q31:U31"/>
    <mergeCell ref="N15:P15"/>
    <mergeCell ref="Q16:U16"/>
    <mergeCell ref="B24:D26"/>
    <mergeCell ref="B49:D49"/>
    <mergeCell ref="L34:M36"/>
    <mergeCell ref="L37:M39"/>
    <mergeCell ref="B64:I64"/>
    <mergeCell ref="B65:I65"/>
    <mergeCell ref="Q71:U71"/>
    <mergeCell ref="Q72:U72"/>
    <mergeCell ref="E70:I70"/>
    <mergeCell ref="J70:M70"/>
    <mergeCell ref="O64:U64"/>
    <mergeCell ref="O65:U65"/>
    <mergeCell ref="O66:U66"/>
    <mergeCell ref="N72:P72"/>
  </mergeCells>
  <phoneticPr fontId="0" type="noConversion"/>
  <conditionalFormatting sqref="V38:V48">
    <cfRule type="expression" dxfId="15" priority="84" stopIfTrue="1">
      <formula>#REF!=1</formula>
    </cfRule>
  </conditionalFormatting>
  <conditionalFormatting sqref="N49">
    <cfRule type="expression" dxfId="14" priority="97">
      <formula>$L$95=1</formula>
    </cfRule>
  </conditionalFormatting>
  <conditionalFormatting sqref="N49:U49">
    <cfRule type="expression" dxfId="13" priority="98">
      <formula>$L$95=1</formula>
    </cfRule>
  </conditionalFormatting>
  <conditionalFormatting sqref="N24:U26">
    <cfRule type="expression" dxfId="12" priority="99">
      <formula>$L$95=1</formula>
    </cfRule>
  </conditionalFormatting>
  <conditionalFormatting sqref="N31:U31">
    <cfRule type="expression" dxfId="11" priority="100">
      <formula>$L$95=1</formula>
    </cfRule>
  </conditionalFormatting>
  <conditionalFormatting sqref="B64:U68 B70:U72 O44 O47:U47 B73 B69:J69">
    <cfRule type="expression" dxfId="10" priority="101">
      <formula>$L$95=1</formula>
    </cfRule>
  </conditionalFormatting>
  <conditionalFormatting sqref="H52:N63">
    <cfRule type="expression" dxfId="9" priority="104">
      <formula>$L$95&gt;1</formula>
    </cfRule>
  </conditionalFormatting>
  <conditionalFormatting sqref="O65:U66">
    <cfRule type="expression" dxfId="8" priority="107">
      <formula>$L$95=1</formula>
    </cfRule>
  </conditionalFormatting>
  <conditionalFormatting sqref="O52:U63">
    <cfRule type="expression" dxfId="7" priority="108">
      <formula>$L$95=1</formula>
    </cfRule>
  </conditionalFormatting>
  <conditionalFormatting sqref="H61 I63:N63 O61">
    <cfRule type="expression" dxfId="6" priority="109">
      <formula>$L$95=1</formula>
    </cfRule>
  </conditionalFormatting>
  <conditionalFormatting sqref="B64:I64 O64:U64">
    <cfRule type="expression" dxfId="5" priority="112">
      <formula>$L$95=1</formula>
    </cfRule>
  </conditionalFormatting>
  <conditionalFormatting sqref="J69:S69">
    <cfRule type="expression" dxfId="4" priority="116">
      <formula>$L$95=1</formula>
    </cfRule>
  </conditionalFormatting>
  <conditionalFormatting sqref="U47 Q31:U31 U49">
    <cfRule type="expression" dxfId="3" priority="117">
      <formula>$L$95=1</formula>
    </cfRule>
  </conditionalFormatting>
  <conditionalFormatting sqref="E28:M28">
    <cfRule type="expression" dxfId="2" priority="127">
      <formula>$K$97=2</formula>
    </cfRule>
  </conditionalFormatting>
  <conditionalFormatting sqref="Q24:U26">
    <cfRule type="expression" dxfId="1" priority="128">
      <formula>$K$97=2</formula>
    </cfRule>
    <cfRule type="expression" dxfId="0" priority="129">
      <formula>$L$95=1</formula>
    </cfRule>
  </conditionalFormatting>
  <hyperlinks>
    <hyperlink ref="F135" r:id="rId1" xr:uid="{55F5461E-DC71-4C19-B66F-16B0807A3C8B}"/>
  </hyperlinks>
  <pageMargins left="0.47244094488188981" right="0" top="0.19685039370078741" bottom="0" header="0.51181102362204722" footer="0.51181102362204722"/>
  <pageSetup paperSize="9" scale="94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5" name="Option Button 12">
              <controlPr defaultSize="0" autoFill="0" autoLine="0" autoPict="0">
                <anchor moveWithCells="1">
                  <from>
                    <xdr:col>2</xdr:col>
                    <xdr:colOff>352425</xdr:colOff>
                    <xdr:row>5</xdr:row>
                    <xdr:rowOff>38100</xdr:rowOff>
                  </from>
                  <to>
                    <xdr:col>2</xdr:col>
                    <xdr:colOff>552450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Option Button 13">
              <controlPr defaultSize="0" autoFill="0" autoLine="0" autoPict="0">
                <anchor moveWithCells="1">
                  <from>
                    <xdr:col>5</xdr:col>
                    <xdr:colOff>66675</xdr:colOff>
                    <xdr:row>5</xdr:row>
                    <xdr:rowOff>28575</xdr:rowOff>
                  </from>
                  <to>
                    <xdr:col>6</xdr:col>
                    <xdr:colOff>152400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Group Box 14">
              <controlPr defaultSize="0" autoFill="0" autoPict="0">
                <anchor moveWithCells="1">
                  <from>
                    <xdr:col>1</xdr:col>
                    <xdr:colOff>285750</xdr:colOff>
                    <xdr:row>4</xdr:row>
                    <xdr:rowOff>57150</xdr:rowOff>
                  </from>
                  <to>
                    <xdr:col>11</xdr:col>
                    <xdr:colOff>133350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Option Button 15">
              <controlPr defaultSize="0" autoFill="0" autoLine="0" autoPict="0">
                <anchor moveWithCells="1">
                  <from>
                    <xdr:col>2</xdr:col>
                    <xdr:colOff>352425</xdr:colOff>
                    <xdr:row>8</xdr:row>
                    <xdr:rowOff>38100</xdr:rowOff>
                  </from>
                  <to>
                    <xdr:col>2</xdr:col>
                    <xdr:colOff>552450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Option Button 16">
              <controlPr defaultSize="0" autoFill="0" autoLine="0" autoPict="0">
                <anchor moveWithCells="1">
                  <from>
                    <xdr:col>5</xdr:col>
                    <xdr:colOff>95250</xdr:colOff>
                    <xdr:row>8</xdr:row>
                    <xdr:rowOff>38100</xdr:rowOff>
                  </from>
                  <to>
                    <xdr:col>6</xdr:col>
                    <xdr:colOff>180975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Group Box 17">
              <controlPr defaultSize="0" autoFill="0" autoPict="0">
                <anchor moveWithCells="1">
                  <from>
                    <xdr:col>1</xdr:col>
                    <xdr:colOff>295275</xdr:colOff>
                    <xdr:row>7</xdr:row>
                    <xdr:rowOff>57150</xdr:rowOff>
                  </from>
                  <to>
                    <xdr:col>11</xdr:col>
                    <xdr:colOff>133350</xdr:colOff>
                    <xdr:row>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ŽIADOSŤ</vt:lpstr>
      <vt:lpstr>ŽIADOSŤ!Oblast_tisku</vt:lpstr>
    </vt:vector>
  </TitlesOfParts>
  <Company>C.C.L.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J.Dušek</dc:creator>
  <cp:lastModifiedBy>Jiří Dušek</cp:lastModifiedBy>
  <cp:lastPrinted>2022-01-19T15:53:49Z</cp:lastPrinted>
  <dcterms:created xsi:type="dcterms:W3CDTF">2003-11-27T14:57:57Z</dcterms:created>
  <dcterms:modified xsi:type="dcterms:W3CDTF">2022-02-23T10:16:40Z</dcterms:modified>
</cp:coreProperties>
</file>